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Rejestr_Wyborcow\MELDUNEK\2025\"/>
    </mc:Choice>
  </mc:AlternateContent>
  <bookViews>
    <workbookView xWindow="0" yWindow="0" windowWidth="28800" windowHeight="12180"/>
  </bookViews>
  <sheets>
    <sheet name="rejestr_wyborcow_2025_kw_2_2025" sheetId="1" r:id="rId1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19" i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</calcChain>
</file>

<file path=xl/sharedStrings.xml><?xml version="1.0" encoding="utf-8"?>
<sst xmlns="http://schemas.openxmlformats.org/spreadsheetml/2006/main" count="138" uniqueCount="63">
  <si>
    <t>Kod TERYT</t>
  </si>
  <si>
    <t>Gmina</t>
  </si>
  <si>
    <t>Powiat</t>
  </si>
  <si>
    <t>Delegatura</t>
  </si>
  <si>
    <t>Liczba mieszkańców</t>
  </si>
  <si>
    <t>Liczba wyborców ogółem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</si>
  <si>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</si>
  <si>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</si>
  <si>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</si>
  <si>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</si>
  <si>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</si>
  <si>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bocheński</t>
  </si>
  <si>
    <t>m. Bochnia</t>
  </si>
  <si>
    <t>bocheński</t>
  </si>
  <si>
    <t>Tarnów</t>
  </si>
  <si>
    <t>gm. Bochnia</t>
  </si>
  <si>
    <t>gm. Drwinia</t>
  </si>
  <si>
    <t>gm. Lipnica Murowana</t>
  </si>
  <si>
    <t>gm. Łapanów</t>
  </si>
  <si>
    <t>gm. Nowy Wiśnicz</t>
  </si>
  <si>
    <t>gm. Rzezawa</t>
  </si>
  <si>
    <t>gm. Trzciana</t>
  </si>
  <si>
    <t>gm. Żegocina</t>
  </si>
  <si>
    <t>Powiat brzeski</t>
  </si>
  <si>
    <t>gm. Borzęcin</t>
  </si>
  <si>
    <t>brzeski</t>
  </si>
  <si>
    <t>gm. Brzesko</t>
  </si>
  <si>
    <t>gm. Czchów</t>
  </si>
  <si>
    <t>gm. Dębno</t>
  </si>
  <si>
    <t>gm. Gnojnik</t>
  </si>
  <si>
    <t>gm. Iwkowa</t>
  </si>
  <si>
    <t>gm. Szczurowa</t>
  </si>
  <si>
    <t>Powiat dąbrowski</t>
  </si>
  <si>
    <t>gm. Bolesław</t>
  </si>
  <si>
    <t>dąbrowski</t>
  </si>
  <si>
    <t>gm. Dąbrowa Tarnowska</t>
  </si>
  <si>
    <t>gm. Gręboszów</t>
  </si>
  <si>
    <t>gm. Mędrzechów</t>
  </si>
  <si>
    <t>gm. Olesno</t>
  </si>
  <si>
    <t>gm. Radgoszcz</t>
  </si>
  <si>
    <t>gm. Szczucin</t>
  </si>
  <si>
    <t>Powiat tarnowski</t>
  </si>
  <si>
    <t>gm. Ciężkowice</t>
  </si>
  <si>
    <t>tarnowski</t>
  </si>
  <si>
    <t>gm. Gromnik</t>
  </si>
  <si>
    <t>gm. Lisia Góra</t>
  </si>
  <si>
    <t>gm. Pleśna</t>
  </si>
  <si>
    <t>gm. Radłów</t>
  </si>
  <si>
    <t>gm. Ryglice</t>
  </si>
  <si>
    <t>gm. Rzepiennik Strzyżewski</t>
  </si>
  <si>
    <t>gm. Skrzyszów</t>
  </si>
  <si>
    <t>gm. Tarnów</t>
  </si>
  <si>
    <t>gm. Tuchów</t>
  </si>
  <si>
    <t>gm. Wierzchosławice</t>
  </si>
  <si>
    <t>gm. Wietrzychowice</t>
  </si>
  <si>
    <t>gm. Wojnicz</t>
  </si>
  <si>
    <t>gm. Zakliczyn</t>
  </si>
  <si>
    <t>gm. Żabno</t>
  </si>
  <si>
    <t>gm. Szerzyny</t>
  </si>
  <si>
    <t>Suma</t>
  </si>
  <si>
    <t>Miasto na prawach powiatu m. Tarnów</t>
  </si>
  <si>
    <t>Liczba wyborców ujętych 
w stałym obwodzie 
w CRW na wniosek</t>
  </si>
  <si>
    <t>Liczba wyborców ujętych w stałym obwodzie w CRW z urzędu 
na podstawie adresu stałego zameldowania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</si>
</sst>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rgb="FFFFC9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33" borderId="10" xfId="0" applyFill="1" applyBorder="1"/>
    <xf numFmtId="0" fontId="16" fillId="34" borderId="10" xfId="0" applyFont="1" applyFill="1" applyBorder="1"/>
    <xf numFmtId="0" fontId="16" fillId="33" borderId="10" xfId="0" applyFont="1" applyFill="1" applyBorder="1"/>
    <xf numFmtId="0" fontId="16" fillId="0" borderId="10" xfId="0" applyFont="1" applyFill="1" applyBorder="1" applyAlignment="1">
      <alignment vertical="center"/>
    </xf>
    <xf numFmtId="0" fontId="16" fillId="0" borderId="10" xfId="0" applyFont="1" applyFill="1" applyBorder="1" applyAlignment="1">
      <alignment wrapText="1"/>
    </xf>
    <xf numFmtId="0" fontId="16" fillId="35" borderId="10" xfId="0" applyFont="1" applyFill="1" applyBorder="1" applyAlignment="1">
      <alignment horizontal="center" vertical="center" wrapText="1"/>
    </xf>
    <xf numFmtId="0" fontId="16" fillId="36" borderId="10" xfId="0" applyFont="1" applyFill="1" applyBorder="1" applyAlignment="1">
      <alignment horizontal="center" vertical="center" wrapText="1"/>
    </xf>
    <xf numFmtId="0" fontId="16" fillId="37" borderId="10" xfId="0" applyFont="1" applyFill="1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C9FF"/>
      <color rgb="FFD7E7F5"/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90" zoomScaleNormal="90" zoomScalePageLayoutView="80" workbookViewId="0"/>
  </sheetViews>
  <sheetFormatPr defaultRowHeight="15" x14ac:dyDescent="0.25"/>
  <cols>
    <col min="1" max="1" width="13.5703125" customWidth="1"/>
    <col min="2" max="2" width="24.5703125" customWidth="1"/>
    <col min="3" max="3" width="10.140625" bestFit="1" customWidth="1"/>
    <col min="4" max="4" width="10.7109375" hidden="1" customWidth="1"/>
    <col min="5" max="5" width="13" customWidth="1"/>
    <col min="6" max="6" width="12.28515625" customWidth="1"/>
    <col min="7" max="7" width="31.140625" customWidth="1"/>
    <col min="8" max="8" width="23.85546875" customWidth="1"/>
    <col min="9" max="9" width="25.42578125" customWidth="1"/>
    <col min="10" max="10" width="22.42578125" customWidth="1"/>
    <col min="11" max="11" width="19.7109375" customWidth="1"/>
    <col min="12" max="12" width="24.5703125" customWidth="1"/>
    <col min="13" max="13" width="25" customWidth="1"/>
  </cols>
  <sheetData>
    <row r="1" spans="1:13" s="1" customFormat="1" ht="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9" t="s">
        <v>62</v>
      </c>
      <c r="H1" s="9" t="s">
        <v>61</v>
      </c>
      <c r="I1" s="10" t="s">
        <v>6</v>
      </c>
      <c r="J1" s="10" t="s">
        <v>7</v>
      </c>
      <c r="K1" s="11" t="s">
        <v>8</v>
      </c>
      <c r="L1" s="10" t="s">
        <v>9</v>
      </c>
      <c r="M1" s="10" t="s">
        <v>10</v>
      </c>
    </row>
    <row r="2" spans="1:13" x14ac:dyDescent="0.25">
      <c r="A2" s="4"/>
      <c r="B2" s="6" t="s">
        <v>11</v>
      </c>
      <c r="C2" s="6"/>
      <c r="D2" s="6"/>
      <c r="E2" s="6">
        <v>105457</v>
      </c>
      <c r="F2" s="6">
        <v>83174</v>
      </c>
      <c r="G2" s="6">
        <v>82175</v>
      </c>
      <c r="H2" s="6">
        <v>999</v>
      </c>
      <c r="I2" s="6">
        <v>3</v>
      </c>
      <c r="J2" s="6">
        <v>0</v>
      </c>
      <c r="K2" s="6">
        <v>241</v>
      </c>
      <c r="L2" s="6">
        <v>0</v>
      </c>
      <c r="M2" s="6">
        <v>0</v>
      </c>
    </row>
    <row r="3" spans="1:13" x14ac:dyDescent="0.25">
      <c r="A3" s="3" t="str">
        <f>"120101"</f>
        <v>120101</v>
      </c>
      <c r="B3" s="3" t="s">
        <v>12</v>
      </c>
      <c r="C3" s="3" t="s">
        <v>13</v>
      </c>
      <c r="D3" s="3" t="s">
        <v>14</v>
      </c>
      <c r="E3" s="3">
        <v>27651</v>
      </c>
      <c r="F3" s="3">
        <v>22574</v>
      </c>
      <c r="G3" s="3">
        <v>22291</v>
      </c>
      <c r="H3" s="3">
        <v>283</v>
      </c>
      <c r="I3" s="3">
        <v>1</v>
      </c>
      <c r="J3" s="3">
        <v>0</v>
      </c>
      <c r="K3" s="3">
        <v>100</v>
      </c>
      <c r="L3" s="3">
        <v>0</v>
      </c>
      <c r="M3" s="3">
        <v>0</v>
      </c>
    </row>
    <row r="4" spans="1:13" x14ac:dyDescent="0.25">
      <c r="A4" s="3" t="str">
        <f>"120102"</f>
        <v>120102</v>
      </c>
      <c r="B4" s="3" t="s">
        <v>15</v>
      </c>
      <c r="C4" s="3" t="s">
        <v>13</v>
      </c>
      <c r="D4" s="3" t="s">
        <v>14</v>
      </c>
      <c r="E4" s="3">
        <v>20345</v>
      </c>
      <c r="F4" s="3">
        <v>15966</v>
      </c>
      <c r="G4" s="3">
        <v>15835</v>
      </c>
      <c r="H4" s="3">
        <v>131</v>
      </c>
      <c r="I4" s="3">
        <v>1</v>
      </c>
      <c r="J4" s="3">
        <v>0</v>
      </c>
      <c r="K4" s="3">
        <v>37</v>
      </c>
      <c r="L4" s="3">
        <v>0</v>
      </c>
      <c r="M4" s="3">
        <v>0</v>
      </c>
    </row>
    <row r="5" spans="1:13" x14ac:dyDescent="0.25">
      <c r="A5" s="3" t="str">
        <f>"120103"</f>
        <v>120103</v>
      </c>
      <c r="B5" s="3" t="s">
        <v>16</v>
      </c>
      <c r="C5" s="3" t="s">
        <v>13</v>
      </c>
      <c r="D5" s="3" t="s">
        <v>14</v>
      </c>
      <c r="E5" s="3">
        <v>6408</v>
      </c>
      <c r="F5" s="3">
        <v>5140</v>
      </c>
      <c r="G5" s="3">
        <v>5057</v>
      </c>
      <c r="H5" s="3">
        <v>83</v>
      </c>
      <c r="I5" s="3">
        <v>0</v>
      </c>
      <c r="J5" s="3">
        <v>0</v>
      </c>
      <c r="K5" s="3">
        <v>10</v>
      </c>
      <c r="L5" s="3">
        <v>0</v>
      </c>
      <c r="M5" s="3">
        <v>0</v>
      </c>
    </row>
    <row r="6" spans="1:13" x14ac:dyDescent="0.25">
      <c r="A6" s="3" t="str">
        <f>"120104"</f>
        <v>120104</v>
      </c>
      <c r="B6" s="3" t="s">
        <v>17</v>
      </c>
      <c r="C6" s="3" t="s">
        <v>13</v>
      </c>
      <c r="D6" s="3" t="s">
        <v>14</v>
      </c>
      <c r="E6" s="3">
        <v>5585</v>
      </c>
      <c r="F6" s="3">
        <v>4324</v>
      </c>
      <c r="G6" s="3">
        <v>4260</v>
      </c>
      <c r="H6" s="3">
        <v>64</v>
      </c>
      <c r="I6" s="3">
        <v>0</v>
      </c>
      <c r="J6" s="3">
        <v>0</v>
      </c>
      <c r="K6" s="3">
        <v>10</v>
      </c>
      <c r="L6" s="3">
        <v>0</v>
      </c>
      <c r="M6" s="3">
        <v>0</v>
      </c>
    </row>
    <row r="7" spans="1:13" x14ac:dyDescent="0.25">
      <c r="A7" s="3" t="str">
        <f>"120105"</f>
        <v>120105</v>
      </c>
      <c r="B7" s="3" t="s">
        <v>18</v>
      </c>
      <c r="C7" s="3" t="s">
        <v>13</v>
      </c>
      <c r="D7" s="3" t="s">
        <v>14</v>
      </c>
      <c r="E7" s="3">
        <v>8427</v>
      </c>
      <c r="F7" s="3">
        <v>6512</v>
      </c>
      <c r="G7" s="3">
        <v>6398</v>
      </c>
      <c r="H7" s="3">
        <v>114</v>
      </c>
      <c r="I7" s="3">
        <v>0</v>
      </c>
      <c r="J7" s="3">
        <v>0</v>
      </c>
      <c r="K7" s="3">
        <v>22</v>
      </c>
      <c r="L7" s="3">
        <v>0</v>
      </c>
      <c r="M7" s="3">
        <v>0</v>
      </c>
    </row>
    <row r="8" spans="1:13" x14ac:dyDescent="0.25">
      <c r="A8" s="3" t="str">
        <f>"120106"</f>
        <v>120106</v>
      </c>
      <c r="B8" s="3" t="s">
        <v>19</v>
      </c>
      <c r="C8" s="3" t="s">
        <v>13</v>
      </c>
      <c r="D8" s="3" t="s">
        <v>14</v>
      </c>
      <c r="E8" s="3">
        <v>14287</v>
      </c>
      <c r="F8" s="3">
        <v>11051</v>
      </c>
      <c r="G8" s="3">
        <v>10960</v>
      </c>
      <c r="H8" s="3">
        <v>91</v>
      </c>
      <c r="I8" s="3">
        <v>0</v>
      </c>
      <c r="J8" s="3">
        <v>0</v>
      </c>
      <c r="K8" s="3">
        <v>21</v>
      </c>
      <c r="L8" s="3">
        <v>0</v>
      </c>
      <c r="M8" s="3">
        <v>0</v>
      </c>
    </row>
    <row r="9" spans="1:13" x14ac:dyDescent="0.25">
      <c r="A9" s="3" t="str">
        <f>"120107"</f>
        <v>120107</v>
      </c>
      <c r="B9" s="3" t="s">
        <v>20</v>
      </c>
      <c r="C9" s="3" t="s">
        <v>13</v>
      </c>
      <c r="D9" s="3" t="s">
        <v>14</v>
      </c>
      <c r="E9" s="3">
        <v>11471</v>
      </c>
      <c r="F9" s="3">
        <v>9020</v>
      </c>
      <c r="G9" s="3">
        <v>8927</v>
      </c>
      <c r="H9" s="3">
        <v>93</v>
      </c>
      <c r="I9" s="3">
        <v>0</v>
      </c>
      <c r="J9" s="3">
        <v>0</v>
      </c>
      <c r="K9" s="3">
        <v>18</v>
      </c>
      <c r="L9" s="3">
        <v>0</v>
      </c>
      <c r="M9" s="3">
        <v>0</v>
      </c>
    </row>
    <row r="10" spans="1:13" x14ac:dyDescent="0.25">
      <c r="A10" s="3" t="str">
        <f>"120108"</f>
        <v>120108</v>
      </c>
      <c r="B10" s="3" t="s">
        <v>21</v>
      </c>
      <c r="C10" s="3" t="s">
        <v>13</v>
      </c>
      <c r="D10" s="3" t="s">
        <v>14</v>
      </c>
      <c r="E10" s="3">
        <v>5756</v>
      </c>
      <c r="F10" s="3">
        <v>4390</v>
      </c>
      <c r="G10" s="3">
        <v>4290</v>
      </c>
      <c r="H10" s="3">
        <v>100</v>
      </c>
      <c r="I10" s="3">
        <v>1</v>
      </c>
      <c r="J10" s="3">
        <v>0</v>
      </c>
      <c r="K10" s="3">
        <v>12</v>
      </c>
      <c r="L10" s="3">
        <v>0</v>
      </c>
      <c r="M10" s="3">
        <v>0</v>
      </c>
    </row>
    <row r="11" spans="1:13" x14ac:dyDescent="0.25">
      <c r="A11" s="3" t="str">
        <f>"120109"</f>
        <v>120109</v>
      </c>
      <c r="B11" s="3" t="s">
        <v>22</v>
      </c>
      <c r="C11" s="3" t="s">
        <v>13</v>
      </c>
      <c r="D11" s="3" t="s">
        <v>14</v>
      </c>
      <c r="E11" s="3">
        <v>5527</v>
      </c>
      <c r="F11" s="3">
        <v>4197</v>
      </c>
      <c r="G11" s="3">
        <v>4157</v>
      </c>
      <c r="H11" s="3">
        <v>40</v>
      </c>
      <c r="I11" s="3">
        <v>0</v>
      </c>
      <c r="J11" s="3">
        <v>0</v>
      </c>
      <c r="K11" s="3">
        <v>11</v>
      </c>
      <c r="L11" s="3">
        <v>0</v>
      </c>
      <c r="M11" s="3">
        <v>0</v>
      </c>
    </row>
    <row r="12" spans="1:13" x14ac:dyDescent="0.25">
      <c r="A12" s="4"/>
      <c r="B12" s="6" t="s">
        <v>23</v>
      </c>
      <c r="C12" s="6"/>
      <c r="D12" s="6"/>
      <c r="E12" s="6">
        <v>90955</v>
      </c>
      <c r="F12" s="6">
        <v>72749</v>
      </c>
      <c r="G12" s="6">
        <v>72158</v>
      </c>
      <c r="H12" s="6">
        <v>590</v>
      </c>
      <c r="I12" s="6">
        <v>4</v>
      </c>
      <c r="J12" s="6">
        <v>0</v>
      </c>
      <c r="K12" s="6">
        <v>261</v>
      </c>
      <c r="L12" s="6">
        <v>0</v>
      </c>
      <c r="M12" s="6">
        <v>0</v>
      </c>
    </row>
    <row r="13" spans="1:13" x14ac:dyDescent="0.25">
      <c r="A13" s="3" t="str">
        <f>"120201"</f>
        <v>120201</v>
      </c>
      <c r="B13" s="3" t="s">
        <v>24</v>
      </c>
      <c r="C13" s="3" t="s">
        <v>25</v>
      </c>
      <c r="D13" s="3" t="s">
        <v>14</v>
      </c>
      <c r="E13" s="3">
        <v>8119</v>
      </c>
      <c r="F13" s="3">
        <v>6624</v>
      </c>
      <c r="G13" s="3">
        <v>6591</v>
      </c>
      <c r="H13" s="3">
        <v>33</v>
      </c>
      <c r="I13" s="3">
        <v>1</v>
      </c>
      <c r="J13" s="3">
        <v>0</v>
      </c>
      <c r="K13" s="3">
        <v>24</v>
      </c>
      <c r="L13" s="3">
        <v>0</v>
      </c>
      <c r="M13" s="3">
        <v>0</v>
      </c>
    </row>
    <row r="14" spans="1:13" x14ac:dyDescent="0.25">
      <c r="A14" s="3" t="str">
        <f>"120202"</f>
        <v>120202</v>
      </c>
      <c r="B14" s="3" t="s">
        <v>26</v>
      </c>
      <c r="C14" s="3" t="s">
        <v>25</v>
      </c>
      <c r="D14" s="3" t="s">
        <v>14</v>
      </c>
      <c r="E14" s="3">
        <v>34652</v>
      </c>
      <c r="F14" s="3">
        <v>28180</v>
      </c>
      <c r="G14" s="3">
        <v>28017</v>
      </c>
      <c r="H14" s="3">
        <v>163</v>
      </c>
      <c r="I14" s="3">
        <v>1</v>
      </c>
      <c r="J14" s="3">
        <v>0</v>
      </c>
      <c r="K14" s="3">
        <v>107</v>
      </c>
      <c r="L14" s="3">
        <v>0</v>
      </c>
      <c r="M14" s="3">
        <v>0</v>
      </c>
    </row>
    <row r="15" spans="1:13" x14ac:dyDescent="0.25">
      <c r="A15" s="3" t="str">
        <f>"120203"</f>
        <v>120203</v>
      </c>
      <c r="B15" s="3" t="s">
        <v>27</v>
      </c>
      <c r="C15" s="3" t="s">
        <v>25</v>
      </c>
      <c r="D15" s="3" t="s">
        <v>14</v>
      </c>
      <c r="E15" s="3">
        <v>9750</v>
      </c>
      <c r="F15" s="3">
        <v>7599</v>
      </c>
      <c r="G15" s="3">
        <v>7509</v>
      </c>
      <c r="H15" s="3">
        <v>90</v>
      </c>
      <c r="I15" s="3">
        <v>1</v>
      </c>
      <c r="J15" s="3">
        <v>0</v>
      </c>
      <c r="K15" s="3">
        <v>24</v>
      </c>
      <c r="L15" s="3">
        <v>0</v>
      </c>
      <c r="M15" s="3">
        <v>0</v>
      </c>
    </row>
    <row r="16" spans="1:13" x14ac:dyDescent="0.25">
      <c r="A16" s="3" t="str">
        <f>"120204"</f>
        <v>120204</v>
      </c>
      <c r="B16" s="3" t="s">
        <v>28</v>
      </c>
      <c r="C16" s="3" t="s">
        <v>25</v>
      </c>
      <c r="D16" s="3" t="s">
        <v>14</v>
      </c>
      <c r="E16" s="3">
        <v>14591</v>
      </c>
      <c r="F16" s="3">
        <v>11582</v>
      </c>
      <c r="G16" s="3">
        <v>11484</v>
      </c>
      <c r="H16" s="3">
        <v>97</v>
      </c>
      <c r="I16" s="3">
        <v>1</v>
      </c>
      <c r="J16" s="3">
        <v>0</v>
      </c>
      <c r="K16" s="3">
        <v>41</v>
      </c>
      <c r="L16" s="3">
        <v>0</v>
      </c>
      <c r="M16" s="3">
        <v>0</v>
      </c>
    </row>
    <row r="17" spans="1:13" x14ac:dyDescent="0.25">
      <c r="A17" s="3" t="str">
        <f>"120205"</f>
        <v>120205</v>
      </c>
      <c r="B17" s="3" t="s">
        <v>29</v>
      </c>
      <c r="C17" s="3" t="s">
        <v>25</v>
      </c>
      <c r="D17" s="3" t="s">
        <v>14</v>
      </c>
      <c r="E17" s="3">
        <v>8037</v>
      </c>
      <c r="F17" s="3">
        <v>6213</v>
      </c>
      <c r="G17" s="3">
        <v>6136</v>
      </c>
      <c r="H17" s="3">
        <v>77</v>
      </c>
      <c r="I17" s="3">
        <v>0</v>
      </c>
      <c r="J17" s="3">
        <v>0</v>
      </c>
      <c r="K17" s="3">
        <v>22</v>
      </c>
      <c r="L17" s="3">
        <v>0</v>
      </c>
      <c r="M17" s="3">
        <v>0</v>
      </c>
    </row>
    <row r="18" spans="1:13" x14ac:dyDescent="0.25">
      <c r="A18" s="3" t="str">
        <f>"120206"</f>
        <v>120206</v>
      </c>
      <c r="B18" s="3" t="s">
        <v>30</v>
      </c>
      <c r="C18" s="3" t="s">
        <v>25</v>
      </c>
      <c r="D18" s="3" t="s">
        <v>14</v>
      </c>
      <c r="E18" s="3">
        <v>6710</v>
      </c>
      <c r="F18" s="3">
        <v>5101</v>
      </c>
      <c r="G18" s="3">
        <v>5055</v>
      </c>
      <c r="H18" s="3">
        <v>46</v>
      </c>
      <c r="I18" s="3">
        <v>0</v>
      </c>
      <c r="J18" s="3">
        <v>0</v>
      </c>
      <c r="K18" s="3">
        <v>20</v>
      </c>
      <c r="L18" s="3">
        <v>0</v>
      </c>
      <c r="M18" s="3">
        <v>0</v>
      </c>
    </row>
    <row r="19" spans="1:13" x14ac:dyDescent="0.25">
      <c r="A19" s="3" t="str">
        <f>"120207"</f>
        <v>120207</v>
      </c>
      <c r="B19" s="3" t="s">
        <v>31</v>
      </c>
      <c r="C19" s="3" t="s">
        <v>25</v>
      </c>
      <c r="D19" s="3" t="s">
        <v>14</v>
      </c>
      <c r="E19" s="3">
        <v>9096</v>
      </c>
      <c r="F19" s="3">
        <v>7450</v>
      </c>
      <c r="G19" s="3">
        <v>7366</v>
      </c>
      <c r="H19" s="3">
        <v>84</v>
      </c>
      <c r="I19" s="3">
        <v>0</v>
      </c>
      <c r="J19" s="3">
        <v>0</v>
      </c>
      <c r="K19" s="3">
        <v>23</v>
      </c>
      <c r="L19" s="3">
        <v>0</v>
      </c>
      <c r="M19" s="3">
        <v>0</v>
      </c>
    </row>
    <row r="20" spans="1:13" x14ac:dyDescent="0.25">
      <c r="A20" s="4"/>
      <c r="B20" s="6" t="s">
        <v>32</v>
      </c>
      <c r="C20" s="6"/>
      <c r="D20" s="6"/>
      <c r="E20" s="6">
        <v>56888</v>
      </c>
      <c r="F20" s="6">
        <v>46454</v>
      </c>
      <c r="G20" s="6">
        <v>46035</v>
      </c>
      <c r="H20" s="6">
        <v>419</v>
      </c>
      <c r="I20" s="6">
        <v>0</v>
      </c>
      <c r="J20" s="6">
        <v>0</v>
      </c>
      <c r="K20" s="6">
        <v>132</v>
      </c>
      <c r="L20" s="6">
        <v>0</v>
      </c>
      <c r="M20" s="6">
        <v>0</v>
      </c>
    </row>
    <row r="21" spans="1:13" x14ac:dyDescent="0.25">
      <c r="A21" s="3" t="str">
        <f>"120401"</f>
        <v>120401</v>
      </c>
      <c r="B21" s="3" t="s">
        <v>33</v>
      </c>
      <c r="C21" s="3" t="s">
        <v>34</v>
      </c>
      <c r="D21" s="3" t="s">
        <v>14</v>
      </c>
      <c r="E21" s="3">
        <v>2571</v>
      </c>
      <c r="F21" s="3">
        <v>2206</v>
      </c>
      <c r="G21" s="3">
        <v>2159</v>
      </c>
      <c r="H21" s="3">
        <v>47</v>
      </c>
      <c r="I21" s="3">
        <v>0</v>
      </c>
      <c r="J21" s="3">
        <v>0</v>
      </c>
      <c r="K21" s="3">
        <v>2</v>
      </c>
      <c r="L21" s="3">
        <v>0</v>
      </c>
      <c r="M21" s="3">
        <v>0</v>
      </c>
    </row>
    <row r="22" spans="1:13" x14ac:dyDescent="0.25">
      <c r="A22" s="3" t="str">
        <f>"120402"</f>
        <v>120402</v>
      </c>
      <c r="B22" s="3" t="s">
        <v>35</v>
      </c>
      <c r="C22" s="3" t="s">
        <v>34</v>
      </c>
      <c r="D22" s="3" t="s">
        <v>14</v>
      </c>
      <c r="E22" s="3">
        <v>20423</v>
      </c>
      <c r="F22" s="3">
        <v>16628</v>
      </c>
      <c r="G22" s="3">
        <v>16492</v>
      </c>
      <c r="H22" s="3">
        <v>136</v>
      </c>
      <c r="I22" s="3">
        <v>0</v>
      </c>
      <c r="J22" s="3">
        <v>0</v>
      </c>
      <c r="K22" s="3">
        <v>47</v>
      </c>
      <c r="L22" s="3">
        <v>0</v>
      </c>
      <c r="M22" s="3">
        <v>0</v>
      </c>
    </row>
    <row r="23" spans="1:13" x14ac:dyDescent="0.25">
      <c r="A23" s="3" t="str">
        <f>"120403"</f>
        <v>120403</v>
      </c>
      <c r="B23" s="3" t="s">
        <v>36</v>
      </c>
      <c r="C23" s="3" t="s">
        <v>34</v>
      </c>
      <c r="D23" s="3" t="s">
        <v>14</v>
      </c>
      <c r="E23" s="3">
        <v>3075</v>
      </c>
      <c r="F23" s="3">
        <v>2638</v>
      </c>
      <c r="G23" s="3">
        <v>2612</v>
      </c>
      <c r="H23" s="3">
        <v>26</v>
      </c>
      <c r="I23" s="3">
        <v>0</v>
      </c>
      <c r="J23" s="3">
        <v>0</v>
      </c>
      <c r="K23" s="3">
        <v>9</v>
      </c>
      <c r="L23" s="3">
        <v>0</v>
      </c>
      <c r="M23" s="3">
        <v>0</v>
      </c>
    </row>
    <row r="24" spans="1:13" x14ac:dyDescent="0.25">
      <c r="A24" s="3" t="str">
        <f>"120404"</f>
        <v>120404</v>
      </c>
      <c r="B24" s="3" t="s">
        <v>37</v>
      </c>
      <c r="C24" s="3" t="s">
        <v>34</v>
      </c>
      <c r="D24" s="3" t="s">
        <v>14</v>
      </c>
      <c r="E24" s="3">
        <v>3274</v>
      </c>
      <c r="F24" s="3">
        <v>2725</v>
      </c>
      <c r="G24" s="3">
        <v>2659</v>
      </c>
      <c r="H24" s="3">
        <v>66</v>
      </c>
      <c r="I24" s="3">
        <v>0</v>
      </c>
      <c r="J24" s="3">
        <v>0</v>
      </c>
      <c r="K24" s="3">
        <v>7</v>
      </c>
      <c r="L24" s="3">
        <v>0</v>
      </c>
      <c r="M24" s="3">
        <v>0</v>
      </c>
    </row>
    <row r="25" spans="1:13" x14ac:dyDescent="0.25">
      <c r="A25" s="3" t="str">
        <f>"120405"</f>
        <v>120405</v>
      </c>
      <c r="B25" s="3" t="s">
        <v>38</v>
      </c>
      <c r="C25" s="3" t="s">
        <v>34</v>
      </c>
      <c r="D25" s="3" t="s">
        <v>14</v>
      </c>
      <c r="E25" s="3">
        <v>7672</v>
      </c>
      <c r="F25" s="3">
        <v>6193</v>
      </c>
      <c r="G25" s="3">
        <v>6171</v>
      </c>
      <c r="H25" s="3">
        <v>22</v>
      </c>
      <c r="I25" s="3">
        <v>0</v>
      </c>
      <c r="J25" s="3">
        <v>0</v>
      </c>
      <c r="K25" s="3">
        <v>21</v>
      </c>
      <c r="L25" s="3">
        <v>0</v>
      </c>
      <c r="M25" s="3">
        <v>0</v>
      </c>
    </row>
    <row r="26" spans="1:13" x14ac:dyDescent="0.25">
      <c r="A26" s="3" t="str">
        <f>"120406"</f>
        <v>120406</v>
      </c>
      <c r="B26" s="3" t="s">
        <v>39</v>
      </c>
      <c r="C26" s="3" t="s">
        <v>34</v>
      </c>
      <c r="D26" s="3" t="s">
        <v>14</v>
      </c>
      <c r="E26" s="3">
        <v>7408</v>
      </c>
      <c r="F26" s="3">
        <v>5903</v>
      </c>
      <c r="G26" s="3">
        <v>5871</v>
      </c>
      <c r="H26" s="3">
        <v>32</v>
      </c>
      <c r="I26" s="3">
        <v>0</v>
      </c>
      <c r="J26" s="3">
        <v>0</v>
      </c>
      <c r="K26" s="3">
        <v>20</v>
      </c>
      <c r="L26" s="3">
        <v>0</v>
      </c>
      <c r="M26" s="3">
        <v>0</v>
      </c>
    </row>
    <row r="27" spans="1:13" x14ac:dyDescent="0.25">
      <c r="A27" s="3" t="str">
        <f>"120407"</f>
        <v>120407</v>
      </c>
      <c r="B27" s="3" t="s">
        <v>40</v>
      </c>
      <c r="C27" s="3" t="s">
        <v>34</v>
      </c>
      <c r="D27" s="3" t="s">
        <v>14</v>
      </c>
      <c r="E27" s="3">
        <v>12465</v>
      </c>
      <c r="F27" s="3">
        <v>10161</v>
      </c>
      <c r="G27" s="3">
        <v>10071</v>
      </c>
      <c r="H27" s="3">
        <v>90</v>
      </c>
      <c r="I27" s="3">
        <v>0</v>
      </c>
      <c r="J27" s="3">
        <v>0</v>
      </c>
      <c r="K27" s="3">
        <v>26</v>
      </c>
      <c r="L27" s="3">
        <v>0</v>
      </c>
      <c r="M27" s="3">
        <v>0</v>
      </c>
    </row>
    <row r="28" spans="1:13" x14ac:dyDescent="0.25">
      <c r="A28" s="4"/>
      <c r="B28" s="6" t="s">
        <v>41</v>
      </c>
      <c r="C28" s="6"/>
      <c r="D28" s="6"/>
      <c r="E28" s="6">
        <v>197622</v>
      </c>
      <c r="F28" s="6">
        <v>158754</v>
      </c>
      <c r="G28" s="6">
        <v>157572</v>
      </c>
      <c r="H28" s="6">
        <v>1180</v>
      </c>
      <c r="I28" s="6">
        <v>2</v>
      </c>
      <c r="J28" s="6">
        <v>1</v>
      </c>
      <c r="K28" s="6">
        <v>630</v>
      </c>
      <c r="L28" s="6">
        <v>0</v>
      </c>
      <c r="M28" s="6">
        <v>0</v>
      </c>
    </row>
    <row r="29" spans="1:13" x14ac:dyDescent="0.25">
      <c r="A29" s="3" t="str">
        <f>"121601"</f>
        <v>121601</v>
      </c>
      <c r="B29" s="3" t="s">
        <v>42</v>
      </c>
      <c r="C29" s="3" t="s">
        <v>43</v>
      </c>
      <c r="D29" s="3" t="s">
        <v>14</v>
      </c>
      <c r="E29" s="3">
        <v>11148</v>
      </c>
      <c r="F29" s="3">
        <v>8760</v>
      </c>
      <c r="G29" s="3">
        <v>8693</v>
      </c>
      <c r="H29" s="3">
        <v>67</v>
      </c>
      <c r="I29" s="3">
        <v>0</v>
      </c>
      <c r="J29" s="3">
        <v>0</v>
      </c>
      <c r="K29" s="3">
        <v>31</v>
      </c>
      <c r="L29" s="3">
        <v>0</v>
      </c>
      <c r="M29" s="3">
        <v>0</v>
      </c>
    </row>
    <row r="30" spans="1:13" x14ac:dyDescent="0.25">
      <c r="A30" s="3" t="str">
        <f>"121602"</f>
        <v>121602</v>
      </c>
      <c r="B30" s="3" t="s">
        <v>44</v>
      </c>
      <c r="C30" s="3" t="s">
        <v>43</v>
      </c>
      <c r="D30" s="3" t="s">
        <v>14</v>
      </c>
      <c r="E30" s="3">
        <v>8805</v>
      </c>
      <c r="F30" s="3">
        <v>6876</v>
      </c>
      <c r="G30" s="3">
        <v>6823</v>
      </c>
      <c r="H30" s="3">
        <v>53</v>
      </c>
      <c r="I30" s="3">
        <v>0</v>
      </c>
      <c r="J30" s="3">
        <v>1</v>
      </c>
      <c r="K30" s="3">
        <v>29</v>
      </c>
      <c r="L30" s="3">
        <v>0</v>
      </c>
      <c r="M30" s="3">
        <v>0</v>
      </c>
    </row>
    <row r="31" spans="1:13" x14ac:dyDescent="0.25">
      <c r="A31" s="3" t="str">
        <f>"121603"</f>
        <v>121603</v>
      </c>
      <c r="B31" s="3" t="s">
        <v>45</v>
      </c>
      <c r="C31" s="3" t="s">
        <v>43</v>
      </c>
      <c r="D31" s="3" t="s">
        <v>14</v>
      </c>
      <c r="E31" s="3">
        <v>15656</v>
      </c>
      <c r="F31" s="3">
        <v>12226</v>
      </c>
      <c r="G31" s="3">
        <v>12135</v>
      </c>
      <c r="H31" s="3">
        <v>91</v>
      </c>
      <c r="I31" s="3">
        <v>0</v>
      </c>
      <c r="J31" s="3">
        <v>0</v>
      </c>
      <c r="K31" s="3">
        <v>36</v>
      </c>
      <c r="L31" s="3">
        <v>0</v>
      </c>
      <c r="M31" s="3">
        <v>0</v>
      </c>
    </row>
    <row r="32" spans="1:13" x14ac:dyDescent="0.25">
      <c r="A32" s="3" t="str">
        <f>"121604"</f>
        <v>121604</v>
      </c>
      <c r="B32" s="3" t="s">
        <v>46</v>
      </c>
      <c r="C32" s="3" t="s">
        <v>43</v>
      </c>
      <c r="D32" s="3" t="s">
        <v>14</v>
      </c>
      <c r="E32" s="3">
        <v>11748</v>
      </c>
      <c r="F32" s="3">
        <v>9470</v>
      </c>
      <c r="G32" s="3">
        <v>9425</v>
      </c>
      <c r="H32" s="3">
        <v>45</v>
      </c>
      <c r="I32" s="3">
        <v>0</v>
      </c>
      <c r="J32" s="3">
        <v>0</v>
      </c>
      <c r="K32" s="3">
        <v>27</v>
      </c>
      <c r="L32" s="3">
        <v>0</v>
      </c>
      <c r="M32" s="3">
        <v>0</v>
      </c>
    </row>
    <row r="33" spans="1:13" x14ac:dyDescent="0.25">
      <c r="A33" s="3" t="str">
        <f>"121605"</f>
        <v>121605</v>
      </c>
      <c r="B33" s="3" t="s">
        <v>47</v>
      </c>
      <c r="C33" s="3" t="s">
        <v>43</v>
      </c>
      <c r="D33" s="3" t="s">
        <v>14</v>
      </c>
      <c r="E33" s="3">
        <v>9271</v>
      </c>
      <c r="F33" s="3">
        <v>7599</v>
      </c>
      <c r="G33" s="3">
        <v>7545</v>
      </c>
      <c r="H33" s="3">
        <v>54</v>
      </c>
      <c r="I33" s="3">
        <v>0</v>
      </c>
      <c r="J33" s="3">
        <v>0</v>
      </c>
      <c r="K33" s="3">
        <v>26</v>
      </c>
      <c r="L33" s="3">
        <v>0</v>
      </c>
      <c r="M33" s="3">
        <v>0</v>
      </c>
    </row>
    <row r="34" spans="1:13" x14ac:dyDescent="0.25">
      <c r="A34" s="3" t="str">
        <f>"121606"</f>
        <v>121606</v>
      </c>
      <c r="B34" s="3" t="s">
        <v>48</v>
      </c>
      <c r="C34" s="3" t="s">
        <v>43</v>
      </c>
      <c r="D34" s="3" t="s">
        <v>14</v>
      </c>
      <c r="E34" s="3">
        <v>11354</v>
      </c>
      <c r="F34" s="3">
        <v>9076</v>
      </c>
      <c r="G34" s="3">
        <v>9031</v>
      </c>
      <c r="H34" s="3">
        <v>45</v>
      </c>
      <c r="I34" s="3">
        <v>0</v>
      </c>
      <c r="J34" s="3">
        <v>0</v>
      </c>
      <c r="K34" s="3">
        <v>25</v>
      </c>
      <c r="L34" s="3">
        <v>0</v>
      </c>
      <c r="M34" s="3">
        <v>0</v>
      </c>
    </row>
    <row r="35" spans="1:13" x14ac:dyDescent="0.25">
      <c r="A35" s="3" t="str">
        <f>"121607"</f>
        <v>121607</v>
      </c>
      <c r="B35" s="3" t="s">
        <v>49</v>
      </c>
      <c r="C35" s="3" t="s">
        <v>43</v>
      </c>
      <c r="D35" s="3" t="s">
        <v>14</v>
      </c>
      <c r="E35" s="3">
        <v>6679</v>
      </c>
      <c r="F35" s="3">
        <v>5326</v>
      </c>
      <c r="G35" s="3">
        <v>5277</v>
      </c>
      <c r="H35" s="3">
        <v>49</v>
      </c>
      <c r="I35" s="3">
        <v>1</v>
      </c>
      <c r="J35" s="3">
        <v>0</v>
      </c>
      <c r="K35" s="3">
        <v>16</v>
      </c>
      <c r="L35" s="3">
        <v>0</v>
      </c>
      <c r="M35" s="3">
        <v>0</v>
      </c>
    </row>
    <row r="36" spans="1:13" x14ac:dyDescent="0.25">
      <c r="A36" s="3" t="str">
        <f>"121608"</f>
        <v>121608</v>
      </c>
      <c r="B36" s="3" t="s">
        <v>50</v>
      </c>
      <c r="C36" s="3" t="s">
        <v>43</v>
      </c>
      <c r="D36" s="3" t="s">
        <v>14</v>
      </c>
      <c r="E36" s="3">
        <v>14312</v>
      </c>
      <c r="F36" s="3">
        <v>11393</v>
      </c>
      <c r="G36" s="3">
        <v>11352</v>
      </c>
      <c r="H36" s="3">
        <v>41</v>
      </c>
      <c r="I36" s="3">
        <v>0</v>
      </c>
      <c r="J36" s="3">
        <v>0</v>
      </c>
      <c r="K36" s="3">
        <v>28</v>
      </c>
      <c r="L36" s="3">
        <v>0</v>
      </c>
      <c r="M36" s="3">
        <v>0</v>
      </c>
    </row>
    <row r="37" spans="1:13" x14ac:dyDescent="0.25">
      <c r="A37" s="3" t="str">
        <f>"121609"</f>
        <v>121609</v>
      </c>
      <c r="B37" s="3" t="s">
        <v>51</v>
      </c>
      <c r="C37" s="3" t="s">
        <v>43</v>
      </c>
      <c r="D37" s="3" t="s">
        <v>14</v>
      </c>
      <c r="E37" s="3">
        <v>25909</v>
      </c>
      <c r="F37" s="3">
        <v>20931</v>
      </c>
      <c r="G37" s="3">
        <v>20773</v>
      </c>
      <c r="H37" s="3">
        <v>158</v>
      </c>
      <c r="I37" s="3">
        <v>0</v>
      </c>
      <c r="J37" s="3">
        <v>0</v>
      </c>
      <c r="K37" s="3">
        <v>77</v>
      </c>
      <c r="L37" s="3">
        <v>0</v>
      </c>
      <c r="M37" s="3">
        <v>0</v>
      </c>
    </row>
    <row r="38" spans="1:13" x14ac:dyDescent="0.25">
      <c r="A38" s="3" t="str">
        <f>"121610"</f>
        <v>121610</v>
      </c>
      <c r="B38" s="3" t="s">
        <v>52</v>
      </c>
      <c r="C38" s="3" t="s">
        <v>43</v>
      </c>
      <c r="D38" s="3" t="s">
        <v>14</v>
      </c>
      <c r="E38" s="3">
        <v>17135</v>
      </c>
      <c r="F38" s="3">
        <v>13831</v>
      </c>
      <c r="G38" s="3">
        <v>13689</v>
      </c>
      <c r="H38" s="3">
        <v>142</v>
      </c>
      <c r="I38" s="3">
        <v>1</v>
      </c>
      <c r="J38" s="3">
        <v>0</v>
      </c>
      <c r="K38" s="3">
        <v>95</v>
      </c>
      <c r="L38" s="3">
        <v>0</v>
      </c>
      <c r="M38" s="3">
        <v>0</v>
      </c>
    </row>
    <row r="39" spans="1:13" x14ac:dyDescent="0.25">
      <c r="A39" s="3" t="str">
        <f>"121611"</f>
        <v>121611</v>
      </c>
      <c r="B39" s="3" t="s">
        <v>53</v>
      </c>
      <c r="C39" s="3" t="s">
        <v>43</v>
      </c>
      <c r="D39" s="3" t="s">
        <v>14</v>
      </c>
      <c r="E39" s="3">
        <v>10487</v>
      </c>
      <c r="F39" s="3">
        <v>8621</v>
      </c>
      <c r="G39" s="3">
        <v>8524</v>
      </c>
      <c r="H39" s="3">
        <v>97</v>
      </c>
      <c r="I39" s="3">
        <v>0</v>
      </c>
      <c r="J39" s="3">
        <v>0</v>
      </c>
      <c r="K39" s="3">
        <v>34</v>
      </c>
      <c r="L39" s="3">
        <v>0</v>
      </c>
      <c r="M39" s="3">
        <v>0</v>
      </c>
    </row>
    <row r="40" spans="1:13" x14ac:dyDescent="0.25">
      <c r="A40" s="3" t="str">
        <f>"121612"</f>
        <v>121612</v>
      </c>
      <c r="B40" s="3" t="s">
        <v>54</v>
      </c>
      <c r="C40" s="3" t="s">
        <v>43</v>
      </c>
      <c r="D40" s="3" t="s">
        <v>14</v>
      </c>
      <c r="E40" s="3">
        <v>3687</v>
      </c>
      <c r="F40" s="3">
        <v>3176</v>
      </c>
      <c r="G40" s="3">
        <v>3139</v>
      </c>
      <c r="H40" s="3">
        <v>37</v>
      </c>
      <c r="I40" s="3">
        <v>0</v>
      </c>
      <c r="J40" s="3">
        <v>0</v>
      </c>
      <c r="K40" s="3">
        <v>18</v>
      </c>
      <c r="L40" s="3">
        <v>0</v>
      </c>
      <c r="M40" s="3">
        <v>0</v>
      </c>
    </row>
    <row r="41" spans="1:13" x14ac:dyDescent="0.25">
      <c r="A41" s="3" t="str">
        <f>"121613"</f>
        <v>121613</v>
      </c>
      <c r="B41" s="3" t="s">
        <v>55</v>
      </c>
      <c r="C41" s="3" t="s">
        <v>43</v>
      </c>
      <c r="D41" s="3" t="s">
        <v>14</v>
      </c>
      <c r="E41" s="3">
        <v>13102</v>
      </c>
      <c r="F41" s="3">
        <v>10595</v>
      </c>
      <c r="G41" s="3">
        <v>10499</v>
      </c>
      <c r="H41" s="3">
        <v>96</v>
      </c>
      <c r="I41" s="3">
        <v>0</v>
      </c>
      <c r="J41" s="3">
        <v>0</v>
      </c>
      <c r="K41" s="3">
        <v>39</v>
      </c>
      <c r="L41" s="3">
        <v>0</v>
      </c>
      <c r="M41" s="3">
        <v>0</v>
      </c>
    </row>
    <row r="42" spans="1:13" x14ac:dyDescent="0.25">
      <c r="A42" s="3" t="str">
        <f>"121614"</f>
        <v>121614</v>
      </c>
      <c r="B42" s="3" t="s">
        <v>56</v>
      </c>
      <c r="C42" s="3" t="s">
        <v>43</v>
      </c>
      <c r="D42" s="3" t="s">
        <v>14</v>
      </c>
      <c r="E42" s="3">
        <v>12501</v>
      </c>
      <c r="F42" s="3">
        <v>9724</v>
      </c>
      <c r="G42" s="3">
        <v>9626</v>
      </c>
      <c r="H42" s="3">
        <v>98</v>
      </c>
      <c r="I42" s="3">
        <v>0</v>
      </c>
      <c r="J42" s="3">
        <v>0</v>
      </c>
      <c r="K42" s="3">
        <v>70</v>
      </c>
      <c r="L42" s="3">
        <v>0</v>
      </c>
      <c r="M42" s="3">
        <v>0</v>
      </c>
    </row>
    <row r="43" spans="1:13" x14ac:dyDescent="0.25">
      <c r="A43" s="3" t="str">
        <f>"121615"</f>
        <v>121615</v>
      </c>
      <c r="B43" s="3" t="s">
        <v>57</v>
      </c>
      <c r="C43" s="3" t="s">
        <v>43</v>
      </c>
      <c r="D43" s="3" t="s">
        <v>14</v>
      </c>
      <c r="E43" s="3">
        <v>18189</v>
      </c>
      <c r="F43" s="3">
        <v>14976</v>
      </c>
      <c r="G43" s="3">
        <v>14890</v>
      </c>
      <c r="H43" s="3">
        <v>84</v>
      </c>
      <c r="I43" s="3">
        <v>0</v>
      </c>
      <c r="J43" s="3">
        <v>0</v>
      </c>
      <c r="K43" s="3">
        <v>66</v>
      </c>
      <c r="L43" s="3">
        <v>0</v>
      </c>
      <c r="M43" s="3">
        <v>0</v>
      </c>
    </row>
    <row r="44" spans="1:13" x14ac:dyDescent="0.25">
      <c r="A44" s="3" t="str">
        <f>"121616"</f>
        <v>121616</v>
      </c>
      <c r="B44" s="3" t="s">
        <v>58</v>
      </c>
      <c r="C44" s="3" t="s">
        <v>43</v>
      </c>
      <c r="D44" s="3" t="s">
        <v>14</v>
      </c>
      <c r="E44" s="3">
        <v>7639</v>
      </c>
      <c r="F44" s="3">
        <v>6174</v>
      </c>
      <c r="G44" s="3">
        <v>6151</v>
      </c>
      <c r="H44" s="3">
        <v>23</v>
      </c>
      <c r="I44" s="3">
        <v>0</v>
      </c>
      <c r="J44" s="3">
        <v>0</v>
      </c>
      <c r="K44" s="3">
        <v>13</v>
      </c>
      <c r="L44" s="3">
        <v>0</v>
      </c>
      <c r="M44" s="3">
        <v>0</v>
      </c>
    </row>
    <row r="45" spans="1:13" ht="30" x14ac:dyDescent="0.25">
      <c r="A45" s="7" t="str">
        <f>"126301"</f>
        <v>126301</v>
      </c>
      <c r="B45" s="8" t="s">
        <v>60</v>
      </c>
      <c r="C45" s="7" t="s">
        <v>14</v>
      </c>
      <c r="D45" s="7" t="s">
        <v>14</v>
      </c>
      <c r="E45" s="7">
        <v>95854</v>
      </c>
      <c r="F45" s="7">
        <v>81376</v>
      </c>
      <c r="G45" s="7">
        <v>80608</v>
      </c>
      <c r="H45" s="7">
        <v>768</v>
      </c>
      <c r="I45" s="7">
        <v>3</v>
      </c>
      <c r="J45" s="7">
        <v>0</v>
      </c>
      <c r="K45" s="7">
        <v>289</v>
      </c>
      <c r="L45" s="7">
        <v>0</v>
      </c>
      <c r="M45" s="7">
        <v>0</v>
      </c>
    </row>
    <row r="46" spans="1:13" x14ac:dyDescent="0.25">
      <c r="A46" s="5" t="s">
        <v>59</v>
      </c>
      <c r="B46" s="5"/>
      <c r="C46" s="5"/>
      <c r="D46" s="5"/>
      <c r="E46" s="5">
        <v>546776</v>
      </c>
      <c r="F46" s="5">
        <v>442507</v>
      </c>
      <c r="G46" s="5">
        <v>438548</v>
      </c>
      <c r="H46" s="5">
        <v>3956</v>
      </c>
      <c r="I46" s="5">
        <v>12</v>
      </c>
      <c r="J46" s="5">
        <v>1</v>
      </c>
      <c r="K46" s="5">
        <v>1553</v>
      </c>
      <c r="L46" s="5">
        <v>0</v>
      </c>
      <c r="M46" s="5">
        <v>0</v>
      </c>
    </row>
  </sheetData>
  <pageMargins left="0.23622047244094491" right="0.23622047244094491" top="0.74803149606299213" bottom="0.74803149606299213" header="0.31496062992125984" footer="0.31496062992125984"/>
  <pageSetup paperSize="9" scale="58" orientation="landscape" r:id="rId1"/>
  <headerFooter>
    <oddHeader xml:space="preserve">&amp;L&amp;"-,Pogrubiony"&amp;14
Krajowe Biuro Wyborcze Delegatura w Tarnowie&amp;R&amp;"-,Pogrubiony"&amp;14
Stan na dzień 30.06.2025 r.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rejestr_wyborcow_2025_kw_2_2025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Dzik</dc:creator>
  <cp:lastModifiedBy>Renata Dzik</cp:lastModifiedBy>
  <cp:lastPrinted>2025-07-10T10:08:11Z</cp:lastPrinted>
  <dcterms:created xsi:type="dcterms:W3CDTF">2025-07-10T09:21:23Z</dcterms:created>
  <dcterms:modified xsi:type="dcterms:W3CDTF">2025-07-10T10:09:07Z</dcterms:modified>
</cp:coreProperties>
</file>