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Rejestr_Wyborcow\MELDUNEK\2025\"/>
    </mc:Choice>
  </mc:AlternateContent>
  <bookViews>
    <workbookView xWindow="0" yWindow="0" windowWidth="28800" windowHeight="12180"/>
  </bookViews>
  <sheets>
    <sheet name="I kw 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</calcChain>
</file>

<file path=xl/sharedStrings.xml><?xml version="1.0" encoding="utf-8"?>
<sst xmlns="http://schemas.openxmlformats.org/spreadsheetml/2006/main" count="97" uniqueCount="62">
  <si>
    <t>Kod TERYT</t>
  </si>
  <si>
    <t>Gmina</t>
  </si>
  <si>
    <t>Powiat</t>
  </si>
  <si>
    <t>Liczba mieszkańców</t>
  </si>
  <si>
    <t>Liczba wyborców ogółem</t>
  </si>
  <si>
    <t>w tym liczba wyborców posiadających obywatelstwo krajów UE</t>
  </si>
  <si>
    <t>w tym liczba osób pozbawionych prawa wybierania posiadających obywatelstwo krajów UE</t>
  </si>
  <si>
    <t>w tym liczba osób pozbawionych prawa wybierania posiadających obywatelstwo UK</t>
  </si>
  <si>
    <t>Powiat bocheński</t>
  </si>
  <si>
    <t>m. Bochnia</t>
  </si>
  <si>
    <t>bocheński</t>
  </si>
  <si>
    <t>Tarnów</t>
  </si>
  <si>
    <t>gm. Bochnia</t>
  </si>
  <si>
    <t>gm. Drwinia</t>
  </si>
  <si>
    <t>gm. Lipnica Murowana</t>
  </si>
  <si>
    <t>gm. Łapanów</t>
  </si>
  <si>
    <t>gm. Nowy Wiśnicz</t>
  </si>
  <si>
    <t>gm. Rzezawa</t>
  </si>
  <si>
    <t>gm. Trzciana</t>
  </si>
  <si>
    <t>gm. Żegocina</t>
  </si>
  <si>
    <t>Powiat brzeski</t>
  </si>
  <si>
    <t>gm. Borzęcin</t>
  </si>
  <si>
    <t>brzeski</t>
  </si>
  <si>
    <t>gm. Brzesko</t>
  </si>
  <si>
    <t>gm. Czchów</t>
  </si>
  <si>
    <t>gm. Dębno</t>
  </si>
  <si>
    <t>gm. Gnojnik</t>
  </si>
  <si>
    <t>gm. Iwkowa</t>
  </si>
  <si>
    <t>gm. Szczurowa</t>
  </si>
  <si>
    <t>Powiat dąbrowski</t>
  </si>
  <si>
    <t>gm. Bolesław</t>
  </si>
  <si>
    <t>dąbrowski</t>
  </si>
  <si>
    <t>gm. Dąbrowa Tarnowska</t>
  </si>
  <si>
    <t>gm. Gręboszów</t>
  </si>
  <si>
    <t>gm. Mędrzechów</t>
  </si>
  <si>
    <t>gm. Olesno</t>
  </si>
  <si>
    <t>gm. Radgoszcz</t>
  </si>
  <si>
    <t>gm. Szczucin</t>
  </si>
  <si>
    <t>Powiat tarnowski</t>
  </si>
  <si>
    <t>gm. Ciężkowice</t>
  </si>
  <si>
    <t>tarnowski</t>
  </si>
  <si>
    <t>gm. Gromnik</t>
  </si>
  <si>
    <t>gm. Lisia Góra</t>
  </si>
  <si>
    <t>gm. Pleśna</t>
  </si>
  <si>
    <t>gm. Radłów</t>
  </si>
  <si>
    <t>gm. Ryglice</t>
  </si>
  <si>
    <t>gm. Rzepiennik Strzyżewski</t>
  </si>
  <si>
    <t>gm. Skrzyszów</t>
  </si>
  <si>
    <t>gm. Tarnów</t>
  </si>
  <si>
    <t>gm. Tuchów</t>
  </si>
  <si>
    <t>gm. Wierzchosławice</t>
  </si>
  <si>
    <t>gm. Wietrzychowice</t>
  </si>
  <si>
    <t>gm. Wojnicz</t>
  </si>
  <si>
    <t>gm. Zakliczyn</t>
  </si>
  <si>
    <t>gm. Żabno</t>
  </si>
  <si>
    <t>gm. Szerzyny</t>
  </si>
  <si>
    <t>Suma</t>
  </si>
  <si>
    <t>Liczba wyborców ujętych w stałym obwodzie w CRW z urzędu 
na podstawie adresu 
stałego zameldowania</t>
  </si>
  <si>
    <t>Liczba osób pozbawionych 
prawa wybierania ogółem</t>
  </si>
  <si>
    <t>Miasto na prawach powiatu Tarnów</t>
  </si>
  <si>
    <t>Liczba wyborców ujętych 
w stałym obwodzie w CRW 
na wniosek</t>
  </si>
  <si>
    <t>w tym liczba wyborców posiadających obywatelstwo 
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</si>
</sst>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D7E7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16" fillId="33" borderId="10" xfId="0" applyFont="1" applyFill="1" applyBorder="1"/>
    <xf numFmtId="0" fontId="0" fillId="33" borderId="10" xfId="0" applyFill="1" applyBorder="1" applyAlignment="1">
      <alignment vertical="center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/>
    <xf numFmtId="0" fontId="0" fillId="33" borderId="0" xfId="0" applyFill="1"/>
    <xf numFmtId="0" fontId="0" fillId="34" borderId="10" xfId="0" applyFill="1" applyBorder="1"/>
    <xf numFmtId="0" fontId="16" fillId="34" borderId="10" xfId="0" applyFont="1" applyFill="1" applyBorder="1"/>
    <xf numFmtId="0" fontId="16" fillId="33" borderId="10" xfId="0" applyFont="1" applyFill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33" borderId="0" xfId="0" applyFont="1" applyFill="1"/>
    <xf numFmtId="0" fontId="16" fillId="35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6" fillId="37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D7E7F5"/>
      <color rgb="FFB8E08C"/>
      <color rgb="FFFFC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zoomScale="80" zoomScaleNormal="100" zoomScalePageLayoutView="80" workbookViewId="0">
      <selection activeCell="J6" sqref="J6"/>
    </sheetView>
  </sheetViews>
  <sheetFormatPr defaultRowHeight="15" x14ac:dyDescent="0.25"/>
  <cols>
    <col min="1" max="1" width="18" customWidth="1"/>
    <col min="2" max="2" width="25.85546875" bestFit="1" customWidth="1"/>
    <col min="3" max="3" width="10.140625" bestFit="1" customWidth="1"/>
    <col min="4" max="5" width="13.28515625" customWidth="1"/>
    <col min="6" max="6" width="33.28515625" customWidth="1"/>
    <col min="7" max="7" width="27.85546875" customWidth="1"/>
    <col min="8" max="8" width="20" customWidth="1"/>
    <col min="9" max="9" width="17.7109375" customWidth="1"/>
    <col min="10" max="10" width="19.7109375" customWidth="1"/>
    <col min="11" max="11" width="24.85546875" customWidth="1"/>
    <col min="12" max="12" width="25.7109375" customWidth="1"/>
  </cols>
  <sheetData>
    <row r="1" spans="1:12" s="1" customFormat="1" ht="7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4" t="s">
        <v>57</v>
      </c>
      <c r="G1" s="14" t="s">
        <v>60</v>
      </c>
      <c r="H1" s="15" t="s">
        <v>5</v>
      </c>
      <c r="I1" s="15" t="s">
        <v>61</v>
      </c>
      <c r="J1" s="13" t="s">
        <v>58</v>
      </c>
      <c r="K1" s="15" t="s">
        <v>6</v>
      </c>
      <c r="L1" s="15" t="s">
        <v>7</v>
      </c>
    </row>
    <row r="2" spans="1:12" x14ac:dyDescent="0.25">
      <c r="A2" s="12"/>
      <c r="B2" s="5" t="s">
        <v>8</v>
      </c>
      <c r="C2" s="5"/>
      <c r="D2" s="3">
        <v>105427</v>
      </c>
      <c r="E2" s="3">
        <v>83029</v>
      </c>
      <c r="F2" s="3">
        <v>82052</v>
      </c>
      <c r="G2" s="3">
        <v>977</v>
      </c>
      <c r="H2" s="3">
        <v>3</v>
      </c>
      <c r="I2" s="3">
        <v>0</v>
      </c>
      <c r="J2" s="3">
        <v>236</v>
      </c>
      <c r="K2" s="3">
        <v>0</v>
      </c>
      <c r="L2" s="3">
        <v>0</v>
      </c>
    </row>
    <row r="3" spans="1:12" x14ac:dyDescent="0.25">
      <c r="A3" s="2" t="str">
        <f>"120101"</f>
        <v>120101</v>
      </c>
      <c r="B3" s="2" t="s">
        <v>9</v>
      </c>
      <c r="C3" s="2" t="s">
        <v>10</v>
      </c>
      <c r="D3" s="2">
        <v>27661</v>
      </c>
      <c r="E3" s="2">
        <v>22558</v>
      </c>
      <c r="F3" s="2">
        <v>22288</v>
      </c>
      <c r="G3" s="2">
        <v>270</v>
      </c>
      <c r="H3" s="2">
        <v>1</v>
      </c>
      <c r="I3" s="2">
        <v>0</v>
      </c>
      <c r="J3" s="2">
        <v>97</v>
      </c>
      <c r="K3" s="2">
        <v>0</v>
      </c>
      <c r="L3" s="2">
        <v>0</v>
      </c>
    </row>
    <row r="4" spans="1:12" x14ac:dyDescent="0.25">
      <c r="A4" s="2" t="str">
        <f>"120102"</f>
        <v>120102</v>
      </c>
      <c r="B4" s="2" t="s">
        <v>12</v>
      </c>
      <c r="C4" s="2" t="s">
        <v>10</v>
      </c>
      <c r="D4" s="2">
        <v>20330</v>
      </c>
      <c r="E4" s="2">
        <v>15930</v>
      </c>
      <c r="F4" s="2">
        <v>15797</v>
      </c>
      <c r="G4" s="2">
        <v>133</v>
      </c>
      <c r="H4" s="2">
        <v>1</v>
      </c>
      <c r="I4" s="2">
        <v>0</v>
      </c>
      <c r="J4" s="2">
        <v>36</v>
      </c>
      <c r="K4" s="2">
        <v>0</v>
      </c>
      <c r="L4" s="2">
        <v>0</v>
      </c>
    </row>
    <row r="5" spans="1:12" x14ac:dyDescent="0.25">
      <c r="A5" s="2" t="str">
        <f>"120103"</f>
        <v>120103</v>
      </c>
      <c r="B5" s="2" t="s">
        <v>13</v>
      </c>
      <c r="C5" s="2" t="s">
        <v>10</v>
      </c>
      <c r="D5" s="2">
        <v>6417</v>
      </c>
      <c r="E5" s="2">
        <v>5128</v>
      </c>
      <c r="F5" s="2">
        <v>5051</v>
      </c>
      <c r="G5" s="2">
        <v>77</v>
      </c>
      <c r="H5" s="2">
        <v>0</v>
      </c>
      <c r="I5" s="2">
        <v>0</v>
      </c>
      <c r="J5" s="2">
        <v>10</v>
      </c>
      <c r="K5" s="2">
        <v>0</v>
      </c>
      <c r="L5" s="2">
        <v>0</v>
      </c>
    </row>
    <row r="6" spans="1:12" x14ac:dyDescent="0.25">
      <c r="A6" s="2" t="str">
        <f>"120104"</f>
        <v>120104</v>
      </c>
      <c r="B6" s="2" t="s">
        <v>14</v>
      </c>
      <c r="C6" s="2" t="s">
        <v>10</v>
      </c>
      <c r="D6" s="2">
        <v>5584</v>
      </c>
      <c r="E6" s="2">
        <v>4320</v>
      </c>
      <c r="F6" s="2">
        <v>4255</v>
      </c>
      <c r="G6" s="2">
        <v>65</v>
      </c>
      <c r="H6" s="2">
        <v>0</v>
      </c>
      <c r="I6" s="2">
        <v>0</v>
      </c>
      <c r="J6" s="2">
        <v>10</v>
      </c>
      <c r="K6" s="2">
        <v>0</v>
      </c>
      <c r="L6" s="2">
        <v>0</v>
      </c>
    </row>
    <row r="7" spans="1:12" x14ac:dyDescent="0.25">
      <c r="A7" s="2" t="str">
        <f>"120105"</f>
        <v>120105</v>
      </c>
      <c r="B7" s="2" t="s">
        <v>15</v>
      </c>
      <c r="C7" s="2" t="s">
        <v>10</v>
      </c>
      <c r="D7" s="2">
        <v>8422</v>
      </c>
      <c r="E7" s="2">
        <v>6511</v>
      </c>
      <c r="F7" s="2">
        <v>6395</v>
      </c>
      <c r="G7" s="2">
        <v>116</v>
      </c>
      <c r="H7" s="2">
        <v>0</v>
      </c>
      <c r="I7" s="2">
        <v>0</v>
      </c>
      <c r="J7" s="2">
        <v>21</v>
      </c>
      <c r="K7" s="2">
        <v>0</v>
      </c>
      <c r="L7" s="2">
        <v>0</v>
      </c>
    </row>
    <row r="8" spans="1:12" x14ac:dyDescent="0.25">
      <c r="A8" s="2" t="str">
        <f>"120106"</f>
        <v>120106</v>
      </c>
      <c r="B8" s="2" t="s">
        <v>16</v>
      </c>
      <c r="C8" s="2" t="s">
        <v>10</v>
      </c>
      <c r="D8" s="2">
        <v>14286</v>
      </c>
      <c r="E8" s="2">
        <v>11036</v>
      </c>
      <c r="F8" s="2">
        <v>10947</v>
      </c>
      <c r="G8" s="2">
        <v>89</v>
      </c>
      <c r="H8" s="2">
        <v>0</v>
      </c>
      <c r="I8" s="2">
        <v>0</v>
      </c>
      <c r="J8" s="2">
        <v>21</v>
      </c>
      <c r="K8" s="2">
        <v>0</v>
      </c>
      <c r="L8" s="2">
        <v>0</v>
      </c>
    </row>
    <row r="9" spans="1:12" x14ac:dyDescent="0.25">
      <c r="A9" s="2" t="str">
        <f>"120107"</f>
        <v>120107</v>
      </c>
      <c r="B9" s="2" t="s">
        <v>17</v>
      </c>
      <c r="C9" s="2" t="s">
        <v>10</v>
      </c>
      <c r="D9" s="2">
        <v>11437</v>
      </c>
      <c r="E9" s="2">
        <v>8978</v>
      </c>
      <c r="F9" s="2">
        <v>8890</v>
      </c>
      <c r="G9" s="2">
        <v>88</v>
      </c>
      <c r="H9" s="2">
        <v>0</v>
      </c>
      <c r="I9" s="2">
        <v>0</v>
      </c>
      <c r="J9" s="2">
        <v>19</v>
      </c>
      <c r="K9" s="2">
        <v>0</v>
      </c>
      <c r="L9" s="2">
        <v>0</v>
      </c>
    </row>
    <row r="10" spans="1:12" x14ac:dyDescent="0.25">
      <c r="A10" s="2" t="str">
        <f>"120108"</f>
        <v>120108</v>
      </c>
      <c r="B10" s="2" t="s">
        <v>18</v>
      </c>
      <c r="C10" s="2" t="s">
        <v>10</v>
      </c>
      <c r="D10" s="2">
        <v>5760</v>
      </c>
      <c r="E10" s="2">
        <v>4380</v>
      </c>
      <c r="F10" s="2">
        <v>4280</v>
      </c>
      <c r="G10" s="2">
        <v>100</v>
      </c>
      <c r="H10" s="2">
        <v>1</v>
      </c>
      <c r="I10" s="2">
        <v>0</v>
      </c>
      <c r="J10" s="2">
        <v>12</v>
      </c>
      <c r="K10" s="2">
        <v>0</v>
      </c>
      <c r="L10" s="2">
        <v>0</v>
      </c>
    </row>
    <row r="11" spans="1:12" x14ac:dyDescent="0.25">
      <c r="A11" s="2" t="str">
        <f>"120109"</f>
        <v>120109</v>
      </c>
      <c r="B11" s="2" t="s">
        <v>19</v>
      </c>
      <c r="C11" s="2" t="s">
        <v>10</v>
      </c>
      <c r="D11" s="2">
        <v>5530</v>
      </c>
      <c r="E11" s="2">
        <v>4188</v>
      </c>
      <c r="F11" s="2">
        <v>4149</v>
      </c>
      <c r="G11" s="2">
        <v>39</v>
      </c>
      <c r="H11" s="2">
        <v>0</v>
      </c>
      <c r="I11" s="2">
        <v>0</v>
      </c>
      <c r="J11" s="2">
        <v>10</v>
      </c>
      <c r="K11" s="2">
        <v>0</v>
      </c>
      <c r="L11" s="2">
        <v>0</v>
      </c>
    </row>
    <row r="12" spans="1:12" x14ac:dyDescent="0.25">
      <c r="A12" s="7"/>
      <c r="B12" s="6" t="s">
        <v>20</v>
      </c>
      <c r="C12" s="6"/>
      <c r="D12" s="3">
        <v>90989</v>
      </c>
      <c r="E12" s="3">
        <v>72708</v>
      </c>
      <c r="F12" s="3">
        <v>72147</v>
      </c>
      <c r="G12" s="3">
        <v>561</v>
      </c>
      <c r="H12" s="3">
        <v>4</v>
      </c>
      <c r="I12" s="3">
        <v>0</v>
      </c>
      <c r="J12" s="3">
        <v>256</v>
      </c>
      <c r="K12" s="3">
        <v>0</v>
      </c>
      <c r="L12" s="3">
        <v>0</v>
      </c>
    </row>
    <row r="13" spans="1:12" x14ac:dyDescent="0.25">
      <c r="A13" s="2" t="str">
        <f>"120201"</f>
        <v>120201</v>
      </c>
      <c r="B13" s="2" t="s">
        <v>21</v>
      </c>
      <c r="C13" s="2" t="s">
        <v>22</v>
      </c>
      <c r="D13" s="2">
        <v>8106</v>
      </c>
      <c r="E13" s="2">
        <v>6601</v>
      </c>
      <c r="F13" s="2">
        <v>6569</v>
      </c>
      <c r="G13" s="2">
        <v>32</v>
      </c>
      <c r="H13" s="2">
        <v>1</v>
      </c>
      <c r="I13" s="2">
        <v>0</v>
      </c>
      <c r="J13" s="2">
        <v>24</v>
      </c>
      <c r="K13" s="2">
        <v>0</v>
      </c>
      <c r="L13" s="2">
        <v>0</v>
      </c>
    </row>
    <row r="14" spans="1:12" x14ac:dyDescent="0.25">
      <c r="A14" s="2" t="str">
        <f>"120202"</f>
        <v>120202</v>
      </c>
      <c r="B14" s="2" t="s">
        <v>23</v>
      </c>
      <c r="C14" s="2" t="s">
        <v>22</v>
      </c>
      <c r="D14" s="2">
        <v>34719</v>
      </c>
      <c r="E14" s="2">
        <v>28198</v>
      </c>
      <c r="F14" s="2">
        <v>28043</v>
      </c>
      <c r="G14" s="2">
        <v>155</v>
      </c>
      <c r="H14" s="2">
        <v>1</v>
      </c>
      <c r="I14" s="2">
        <v>0</v>
      </c>
      <c r="J14" s="2">
        <v>105</v>
      </c>
      <c r="K14" s="2">
        <v>0</v>
      </c>
      <c r="L14" s="2">
        <v>0</v>
      </c>
    </row>
    <row r="15" spans="1:12" x14ac:dyDescent="0.25">
      <c r="A15" s="2" t="str">
        <f>"120203"</f>
        <v>120203</v>
      </c>
      <c r="B15" s="2" t="s">
        <v>24</v>
      </c>
      <c r="C15" s="2" t="s">
        <v>22</v>
      </c>
      <c r="D15" s="2">
        <v>9764</v>
      </c>
      <c r="E15" s="2">
        <v>7615</v>
      </c>
      <c r="F15" s="2">
        <v>7526</v>
      </c>
      <c r="G15" s="2">
        <v>89</v>
      </c>
      <c r="H15" s="2">
        <v>1</v>
      </c>
      <c r="I15" s="2">
        <v>0</v>
      </c>
      <c r="J15" s="2">
        <v>24</v>
      </c>
      <c r="K15" s="2">
        <v>0</v>
      </c>
      <c r="L15" s="2">
        <v>0</v>
      </c>
    </row>
    <row r="16" spans="1:12" x14ac:dyDescent="0.25">
      <c r="A16" s="2" t="str">
        <f>"120204"</f>
        <v>120204</v>
      </c>
      <c r="B16" s="2" t="s">
        <v>25</v>
      </c>
      <c r="C16" s="2" t="s">
        <v>22</v>
      </c>
      <c r="D16" s="2">
        <v>14585</v>
      </c>
      <c r="E16" s="2">
        <v>11577</v>
      </c>
      <c r="F16" s="2">
        <v>11481</v>
      </c>
      <c r="G16" s="2">
        <v>96</v>
      </c>
      <c r="H16" s="2">
        <v>1</v>
      </c>
      <c r="I16" s="2">
        <v>0</v>
      </c>
      <c r="J16" s="2">
        <v>39</v>
      </c>
      <c r="K16" s="2">
        <v>0</v>
      </c>
      <c r="L16" s="2">
        <v>0</v>
      </c>
    </row>
    <row r="17" spans="1:12" x14ac:dyDescent="0.25">
      <c r="A17" s="2" t="str">
        <f>"120205"</f>
        <v>120205</v>
      </c>
      <c r="B17" s="2" t="s">
        <v>26</v>
      </c>
      <c r="C17" s="2" t="s">
        <v>22</v>
      </c>
      <c r="D17" s="2">
        <v>8037</v>
      </c>
      <c r="E17" s="2">
        <v>6201</v>
      </c>
      <c r="F17" s="2">
        <v>6125</v>
      </c>
      <c r="G17" s="2">
        <v>76</v>
      </c>
      <c r="H17" s="2">
        <v>0</v>
      </c>
      <c r="I17" s="2">
        <v>0</v>
      </c>
      <c r="J17" s="2">
        <v>22</v>
      </c>
      <c r="K17" s="2">
        <v>0</v>
      </c>
      <c r="L17" s="2">
        <v>0</v>
      </c>
    </row>
    <row r="18" spans="1:12" x14ac:dyDescent="0.25">
      <c r="A18" s="2" t="str">
        <f>"120206"</f>
        <v>120206</v>
      </c>
      <c r="B18" s="2" t="s">
        <v>27</v>
      </c>
      <c r="C18" s="2" t="s">
        <v>22</v>
      </c>
      <c r="D18" s="2">
        <v>6688</v>
      </c>
      <c r="E18" s="2">
        <v>5075</v>
      </c>
      <c r="F18" s="2">
        <v>5032</v>
      </c>
      <c r="G18" s="2">
        <v>43</v>
      </c>
      <c r="H18" s="2">
        <v>0</v>
      </c>
      <c r="I18" s="2">
        <v>0</v>
      </c>
      <c r="J18" s="2">
        <v>20</v>
      </c>
      <c r="K18" s="2">
        <v>0</v>
      </c>
      <c r="L18" s="2">
        <v>0</v>
      </c>
    </row>
    <row r="19" spans="1:12" x14ac:dyDescent="0.25">
      <c r="A19" s="2" t="str">
        <f>"120207"</f>
        <v>120207</v>
      </c>
      <c r="B19" s="2" t="s">
        <v>28</v>
      </c>
      <c r="C19" s="2" t="s">
        <v>22</v>
      </c>
      <c r="D19" s="2">
        <v>9090</v>
      </c>
      <c r="E19" s="2">
        <v>7441</v>
      </c>
      <c r="F19" s="2">
        <v>7371</v>
      </c>
      <c r="G19" s="2">
        <v>70</v>
      </c>
      <c r="H19" s="2">
        <v>0</v>
      </c>
      <c r="I19" s="2">
        <v>0</v>
      </c>
      <c r="J19" s="2">
        <v>22</v>
      </c>
      <c r="K19" s="2">
        <v>0</v>
      </c>
      <c r="L19" s="2">
        <v>0</v>
      </c>
    </row>
    <row r="20" spans="1:12" x14ac:dyDescent="0.25">
      <c r="A20" s="7"/>
      <c r="B20" s="6" t="s">
        <v>29</v>
      </c>
      <c r="C20" s="6"/>
      <c r="D20" s="3">
        <v>56976</v>
      </c>
      <c r="E20" s="3">
        <v>46495</v>
      </c>
      <c r="F20" s="3">
        <v>46079</v>
      </c>
      <c r="G20" s="3">
        <v>416</v>
      </c>
      <c r="H20" s="3">
        <v>0</v>
      </c>
      <c r="I20" s="3">
        <v>0</v>
      </c>
      <c r="J20" s="3">
        <v>131</v>
      </c>
      <c r="K20" s="3">
        <v>0</v>
      </c>
      <c r="L20" s="3">
        <v>0</v>
      </c>
    </row>
    <row r="21" spans="1:12" x14ac:dyDescent="0.25">
      <c r="A21" s="2" t="str">
        <f>"120401"</f>
        <v>120401</v>
      </c>
      <c r="B21" s="2" t="s">
        <v>30</v>
      </c>
      <c r="C21" s="2" t="s">
        <v>31</v>
      </c>
      <c r="D21" s="2">
        <v>2579</v>
      </c>
      <c r="E21" s="2">
        <v>2215</v>
      </c>
      <c r="F21" s="2">
        <v>2168</v>
      </c>
      <c r="G21" s="2">
        <v>47</v>
      </c>
      <c r="H21" s="2">
        <v>0</v>
      </c>
      <c r="I21" s="2">
        <v>0</v>
      </c>
      <c r="J21" s="2">
        <v>2</v>
      </c>
      <c r="K21" s="2">
        <v>0</v>
      </c>
      <c r="L21" s="2">
        <v>0</v>
      </c>
    </row>
    <row r="22" spans="1:12" x14ac:dyDescent="0.25">
      <c r="A22" s="2" t="str">
        <f>"120402"</f>
        <v>120402</v>
      </c>
      <c r="B22" s="2" t="s">
        <v>32</v>
      </c>
      <c r="C22" s="2" t="s">
        <v>31</v>
      </c>
      <c r="D22" s="2">
        <v>20429</v>
      </c>
      <c r="E22" s="2">
        <v>16608</v>
      </c>
      <c r="F22" s="2">
        <v>16478</v>
      </c>
      <c r="G22" s="2">
        <v>130</v>
      </c>
      <c r="H22" s="2">
        <v>0</v>
      </c>
      <c r="I22" s="2">
        <v>0</v>
      </c>
      <c r="J22" s="2">
        <v>46</v>
      </c>
      <c r="K22" s="2">
        <v>0</v>
      </c>
      <c r="L22" s="2">
        <v>0</v>
      </c>
    </row>
    <row r="23" spans="1:12" x14ac:dyDescent="0.25">
      <c r="A23" s="2" t="str">
        <f>"120403"</f>
        <v>120403</v>
      </c>
      <c r="B23" s="2" t="s">
        <v>33</v>
      </c>
      <c r="C23" s="2" t="s">
        <v>31</v>
      </c>
      <c r="D23" s="2">
        <v>3077</v>
      </c>
      <c r="E23" s="2">
        <v>2644</v>
      </c>
      <c r="F23" s="2">
        <v>2617</v>
      </c>
      <c r="G23" s="2">
        <v>27</v>
      </c>
      <c r="H23" s="2">
        <v>0</v>
      </c>
      <c r="I23" s="2">
        <v>0</v>
      </c>
      <c r="J23" s="2">
        <v>9</v>
      </c>
      <c r="K23" s="2">
        <v>0</v>
      </c>
      <c r="L23" s="2">
        <v>0</v>
      </c>
    </row>
    <row r="24" spans="1:12" x14ac:dyDescent="0.25">
      <c r="A24" s="2" t="str">
        <f>"120404"</f>
        <v>120404</v>
      </c>
      <c r="B24" s="2" t="s">
        <v>34</v>
      </c>
      <c r="C24" s="2" t="s">
        <v>31</v>
      </c>
      <c r="D24" s="2">
        <v>3293</v>
      </c>
      <c r="E24" s="2">
        <v>2738</v>
      </c>
      <c r="F24" s="2">
        <v>2664</v>
      </c>
      <c r="G24" s="2">
        <v>74</v>
      </c>
      <c r="H24" s="2">
        <v>0</v>
      </c>
      <c r="I24" s="2">
        <v>0</v>
      </c>
      <c r="J24" s="2">
        <v>7</v>
      </c>
      <c r="K24" s="2">
        <v>0</v>
      </c>
      <c r="L24" s="2">
        <v>0</v>
      </c>
    </row>
    <row r="25" spans="1:12" x14ac:dyDescent="0.25">
      <c r="A25" s="2" t="str">
        <f>"120405"</f>
        <v>120405</v>
      </c>
      <c r="B25" s="2" t="s">
        <v>35</v>
      </c>
      <c r="C25" s="2" t="s">
        <v>31</v>
      </c>
      <c r="D25" s="2">
        <v>7702</v>
      </c>
      <c r="E25" s="2">
        <v>6216</v>
      </c>
      <c r="F25" s="2">
        <v>6194</v>
      </c>
      <c r="G25" s="2">
        <v>22</v>
      </c>
      <c r="H25" s="2">
        <v>0</v>
      </c>
      <c r="I25" s="2">
        <v>0</v>
      </c>
      <c r="J25" s="2">
        <v>21</v>
      </c>
      <c r="K25" s="2">
        <v>0</v>
      </c>
      <c r="L25" s="2">
        <v>0</v>
      </c>
    </row>
    <row r="26" spans="1:12" x14ac:dyDescent="0.25">
      <c r="A26" s="2" t="str">
        <f>"120406"</f>
        <v>120406</v>
      </c>
      <c r="B26" s="2" t="s">
        <v>36</v>
      </c>
      <c r="C26" s="2" t="s">
        <v>31</v>
      </c>
      <c r="D26" s="2">
        <v>7401</v>
      </c>
      <c r="E26" s="2">
        <v>5898</v>
      </c>
      <c r="F26" s="2">
        <v>5867</v>
      </c>
      <c r="G26" s="2">
        <v>31</v>
      </c>
      <c r="H26" s="2">
        <v>0</v>
      </c>
      <c r="I26" s="2">
        <v>0</v>
      </c>
      <c r="J26" s="2">
        <v>20</v>
      </c>
      <c r="K26" s="2">
        <v>0</v>
      </c>
      <c r="L26" s="2">
        <v>0</v>
      </c>
    </row>
    <row r="27" spans="1:12" x14ac:dyDescent="0.25">
      <c r="A27" s="2" t="str">
        <f>"120407"</f>
        <v>120407</v>
      </c>
      <c r="B27" s="2" t="s">
        <v>37</v>
      </c>
      <c r="C27" s="2" t="s">
        <v>31</v>
      </c>
      <c r="D27" s="2">
        <v>12495</v>
      </c>
      <c r="E27" s="2">
        <v>10176</v>
      </c>
      <c r="F27" s="2">
        <v>10091</v>
      </c>
      <c r="G27" s="2">
        <v>85</v>
      </c>
      <c r="H27" s="2">
        <v>0</v>
      </c>
      <c r="I27" s="2">
        <v>0</v>
      </c>
      <c r="J27" s="2">
        <v>26</v>
      </c>
      <c r="K27" s="2">
        <v>0</v>
      </c>
      <c r="L27" s="2">
        <v>0</v>
      </c>
    </row>
    <row r="28" spans="1:12" x14ac:dyDescent="0.25">
      <c r="A28" s="7"/>
      <c r="B28" s="6" t="s">
        <v>38</v>
      </c>
      <c r="C28" s="6"/>
      <c r="D28" s="3">
        <v>197777</v>
      </c>
      <c r="E28" s="3">
        <v>158718</v>
      </c>
      <c r="F28" s="3">
        <v>157549</v>
      </c>
      <c r="G28" s="3">
        <v>1169</v>
      </c>
      <c r="H28" s="3">
        <v>2</v>
      </c>
      <c r="I28" s="3">
        <v>1</v>
      </c>
      <c r="J28" s="3">
        <v>630</v>
      </c>
      <c r="K28" s="3">
        <v>0</v>
      </c>
      <c r="L28" s="3">
        <v>0</v>
      </c>
    </row>
    <row r="29" spans="1:12" x14ac:dyDescent="0.25">
      <c r="A29" s="2" t="str">
        <f>"121601"</f>
        <v>121601</v>
      </c>
      <c r="B29" s="2" t="s">
        <v>39</v>
      </c>
      <c r="C29" s="2" t="s">
        <v>40</v>
      </c>
      <c r="D29" s="2">
        <v>11168</v>
      </c>
      <c r="E29" s="2">
        <v>8769</v>
      </c>
      <c r="F29" s="2">
        <v>8701</v>
      </c>
      <c r="G29" s="2">
        <v>68</v>
      </c>
      <c r="H29" s="2">
        <v>0</v>
      </c>
      <c r="I29" s="2">
        <v>0</v>
      </c>
      <c r="J29" s="2">
        <v>29</v>
      </c>
      <c r="K29" s="2">
        <v>0</v>
      </c>
      <c r="L29" s="2">
        <v>0</v>
      </c>
    </row>
    <row r="30" spans="1:12" x14ac:dyDescent="0.25">
      <c r="A30" s="2" t="str">
        <f>"121602"</f>
        <v>121602</v>
      </c>
      <c r="B30" s="2" t="s">
        <v>41</v>
      </c>
      <c r="C30" s="2" t="s">
        <v>40</v>
      </c>
      <c r="D30" s="2">
        <v>8804</v>
      </c>
      <c r="E30" s="2">
        <v>6882</v>
      </c>
      <c r="F30" s="2">
        <v>6829</v>
      </c>
      <c r="G30" s="2">
        <v>53</v>
      </c>
      <c r="H30" s="2">
        <v>0</v>
      </c>
      <c r="I30" s="2">
        <v>1</v>
      </c>
      <c r="J30" s="2">
        <v>29</v>
      </c>
      <c r="K30" s="2">
        <v>0</v>
      </c>
      <c r="L30" s="2">
        <v>0</v>
      </c>
    </row>
    <row r="31" spans="1:12" x14ac:dyDescent="0.25">
      <c r="A31" s="2" t="str">
        <f>"121603"</f>
        <v>121603</v>
      </c>
      <c r="B31" s="2" t="s">
        <v>42</v>
      </c>
      <c r="C31" s="2" t="s">
        <v>40</v>
      </c>
      <c r="D31" s="2">
        <v>15657</v>
      </c>
      <c r="E31" s="2">
        <v>12209</v>
      </c>
      <c r="F31" s="2">
        <v>12121</v>
      </c>
      <c r="G31" s="2">
        <v>88</v>
      </c>
      <c r="H31" s="2">
        <v>0</v>
      </c>
      <c r="I31" s="2">
        <v>0</v>
      </c>
      <c r="J31" s="2">
        <v>35</v>
      </c>
      <c r="K31" s="2">
        <v>0</v>
      </c>
      <c r="L31" s="2">
        <v>0</v>
      </c>
    </row>
    <row r="32" spans="1:12" x14ac:dyDescent="0.25">
      <c r="A32" s="2" t="str">
        <f>"121604"</f>
        <v>121604</v>
      </c>
      <c r="B32" s="2" t="s">
        <v>43</v>
      </c>
      <c r="C32" s="2" t="s">
        <v>40</v>
      </c>
      <c r="D32" s="2">
        <v>11732</v>
      </c>
      <c r="E32" s="2">
        <v>9450</v>
      </c>
      <c r="F32" s="2">
        <v>9406</v>
      </c>
      <c r="G32" s="2">
        <v>44</v>
      </c>
      <c r="H32" s="2">
        <v>0</v>
      </c>
      <c r="I32" s="2">
        <v>0</v>
      </c>
      <c r="J32" s="2">
        <v>27</v>
      </c>
      <c r="K32" s="2">
        <v>0</v>
      </c>
      <c r="L32" s="2">
        <v>0</v>
      </c>
    </row>
    <row r="33" spans="1:12" x14ac:dyDescent="0.25">
      <c r="A33" s="2" t="str">
        <f>"121605"</f>
        <v>121605</v>
      </c>
      <c r="B33" s="2" t="s">
        <v>44</v>
      </c>
      <c r="C33" s="2" t="s">
        <v>40</v>
      </c>
      <c r="D33" s="2">
        <v>9282</v>
      </c>
      <c r="E33" s="2">
        <v>7594</v>
      </c>
      <c r="F33" s="2">
        <v>7546</v>
      </c>
      <c r="G33" s="2">
        <v>48</v>
      </c>
      <c r="H33" s="2">
        <v>0</v>
      </c>
      <c r="I33" s="2">
        <v>0</v>
      </c>
      <c r="J33" s="2">
        <v>27</v>
      </c>
      <c r="K33" s="2">
        <v>0</v>
      </c>
      <c r="L33" s="2">
        <v>0</v>
      </c>
    </row>
    <row r="34" spans="1:12" x14ac:dyDescent="0.25">
      <c r="A34" s="2" t="str">
        <f>"121606"</f>
        <v>121606</v>
      </c>
      <c r="B34" s="2" t="s">
        <v>45</v>
      </c>
      <c r="C34" s="2" t="s">
        <v>40</v>
      </c>
      <c r="D34" s="2">
        <v>11372</v>
      </c>
      <c r="E34" s="2">
        <v>9073</v>
      </c>
      <c r="F34" s="2">
        <v>9028</v>
      </c>
      <c r="G34" s="2">
        <v>45</v>
      </c>
      <c r="H34" s="2">
        <v>0</v>
      </c>
      <c r="I34" s="2">
        <v>0</v>
      </c>
      <c r="J34" s="2">
        <v>25</v>
      </c>
      <c r="K34" s="2">
        <v>0</v>
      </c>
      <c r="L34" s="2">
        <v>0</v>
      </c>
    </row>
    <row r="35" spans="1:12" x14ac:dyDescent="0.25">
      <c r="A35" s="2" t="str">
        <f>"121607"</f>
        <v>121607</v>
      </c>
      <c r="B35" s="2" t="s">
        <v>46</v>
      </c>
      <c r="C35" s="2" t="s">
        <v>40</v>
      </c>
      <c r="D35" s="2">
        <v>6673</v>
      </c>
      <c r="E35" s="2">
        <v>5306</v>
      </c>
      <c r="F35" s="2">
        <v>5258</v>
      </c>
      <c r="G35" s="2">
        <v>48</v>
      </c>
      <c r="H35" s="2">
        <v>1</v>
      </c>
      <c r="I35" s="2">
        <v>0</v>
      </c>
      <c r="J35" s="2">
        <v>16</v>
      </c>
      <c r="K35" s="2">
        <v>0</v>
      </c>
      <c r="L35" s="2">
        <v>0</v>
      </c>
    </row>
    <row r="36" spans="1:12" x14ac:dyDescent="0.25">
      <c r="A36" s="2" t="str">
        <f>"121608"</f>
        <v>121608</v>
      </c>
      <c r="B36" s="2" t="s">
        <v>47</v>
      </c>
      <c r="C36" s="2" t="s">
        <v>40</v>
      </c>
      <c r="D36" s="2">
        <v>14306</v>
      </c>
      <c r="E36" s="2">
        <v>11392</v>
      </c>
      <c r="F36" s="2">
        <v>11349</v>
      </c>
      <c r="G36" s="2">
        <v>43</v>
      </c>
      <c r="H36" s="2">
        <v>0</v>
      </c>
      <c r="I36" s="2">
        <v>0</v>
      </c>
      <c r="J36" s="2">
        <v>30</v>
      </c>
      <c r="K36" s="2">
        <v>0</v>
      </c>
      <c r="L36" s="2">
        <v>0</v>
      </c>
    </row>
    <row r="37" spans="1:12" x14ac:dyDescent="0.25">
      <c r="A37" s="2" t="str">
        <f>"121609"</f>
        <v>121609</v>
      </c>
      <c r="B37" s="2" t="s">
        <v>48</v>
      </c>
      <c r="C37" s="2" t="s">
        <v>40</v>
      </c>
      <c r="D37" s="2">
        <v>25930</v>
      </c>
      <c r="E37" s="2">
        <v>20923</v>
      </c>
      <c r="F37" s="2">
        <v>20772</v>
      </c>
      <c r="G37" s="2">
        <v>151</v>
      </c>
      <c r="H37" s="2">
        <v>0</v>
      </c>
      <c r="I37" s="2">
        <v>0</v>
      </c>
      <c r="J37" s="2">
        <v>75</v>
      </c>
      <c r="K37" s="2">
        <v>0</v>
      </c>
      <c r="L37" s="2">
        <v>0</v>
      </c>
    </row>
    <row r="38" spans="1:12" x14ac:dyDescent="0.25">
      <c r="A38" s="2" t="str">
        <f>"121610"</f>
        <v>121610</v>
      </c>
      <c r="B38" s="2" t="s">
        <v>49</v>
      </c>
      <c r="C38" s="2" t="s">
        <v>40</v>
      </c>
      <c r="D38" s="2">
        <v>17191</v>
      </c>
      <c r="E38" s="2">
        <v>13842</v>
      </c>
      <c r="F38" s="2">
        <v>13698</v>
      </c>
      <c r="G38" s="2">
        <v>144</v>
      </c>
      <c r="H38" s="2">
        <v>1</v>
      </c>
      <c r="I38" s="2">
        <v>0</v>
      </c>
      <c r="J38" s="2">
        <v>96</v>
      </c>
      <c r="K38" s="2">
        <v>0</v>
      </c>
      <c r="L38" s="2">
        <v>0</v>
      </c>
    </row>
    <row r="39" spans="1:12" x14ac:dyDescent="0.25">
      <c r="A39" s="2" t="str">
        <f>"121611"</f>
        <v>121611</v>
      </c>
      <c r="B39" s="2" t="s">
        <v>50</v>
      </c>
      <c r="C39" s="2" t="s">
        <v>40</v>
      </c>
      <c r="D39" s="2">
        <v>10481</v>
      </c>
      <c r="E39" s="2">
        <v>8605</v>
      </c>
      <c r="F39" s="2">
        <v>8508</v>
      </c>
      <c r="G39" s="2">
        <v>97</v>
      </c>
      <c r="H39" s="2">
        <v>0</v>
      </c>
      <c r="I39" s="2">
        <v>0</v>
      </c>
      <c r="J39" s="2">
        <v>33</v>
      </c>
      <c r="K39" s="2">
        <v>0</v>
      </c>
      <c r="L39" s="2">
        <v>0</v>
      </c>
    </row>
    <row r="40" spans="1:12" x14ac:dyDescent="0.25">
      <c r="A40" s="2" t="str">
        <f>"121612"</f>
        <v>121612</v>
      </c>
      <c r="B40" s="2" t="s">
        <v>51</v>
      </c>
      <c r="C40" s="2" t="s">
        <v>40</v>
      </c>
      <c r="D40" s="2">
        <v>3696</v>
      </c>
      <c r="E40" s="2">
        <v>3185</v>
      </c>
      <c r="F40" s="2">
        <v>3153</v>
      </c>
      <c r="G40" s="2">
        <v>32</v>
      </c>
      <c r="H40" s="2">
        <v>0</v>
      </c>
      <c r="I40" s="2">
        <v>0</v>
      </c>
      <c r="J40" s="2">
        <v>19</v>
      </c>
      <c r="K40" s="2">
        <v>0</v>
      </c>
      <c r="L40" s="2">
        <v>0</v>
      </c>
    </row>
    <row r="41" spans="1:12" x14ac:dyDescent="0.25">
      <c r="A41" s="2" t="str">
        <f>"121613"</f>
        <v>121613</v>
      </c>
      <c r="B41" s="2" t="s">
        <v>52</v>
      </c>
      <c r="C41" s="2" t="s">
        <v>40</v>
      </c>
      <c r="D41" s="2">
        <v>13125</v>
      </c>
      <c r="E41" s="2">
        <v>10602</v>
      </c>
      <c r="F41" s="2">
        <v>10502</v>
      </c>
      <c r="G41" s="2">
        <v>100</v>
      </c>
      <c r="H41" s="2">
        <v>0</v>
      </c>
      <c r="I41" s="2">
        <v>0</v>
      </c>
      <c r="J41" s="2">
        <v>40</v>
      </c>
      <c r="K41" s="2">
        <v>0</v>
      </c>
      <c r="L41" s="2">
        <v>0</v>
      </c>
    </row>
    <row r="42" spans="1:12" x14ac:dyDescent="0.25">
      <c r="A42" s="2" t="str">
        <f>"121614"</f>
        <v>121614</v>
      </c>
      <c r="B42" s="2" t="s">
        <v>53</v>
      </c>
      <c r="C42" s="2" t="s">
        <v>40</v>
      </c>
      <c r="D42" s="2">
        <v>12501</v>
      </c>
      <c r="E42" s="2">
        <v>9718</v>
      </c>
      <c r="F42" s="2">
        <v>9618</v>
      </c>
      <c r="G42" s="2">
        <v>100</v>
      </c>
      <c r="H42" s="2">
        <v>0</v>
      </c>
      <c r="I42" s="2">
        <v>0</v>
      </c>
      <c r="J42" s="2">
        <v>69</v>
      </c>
      <c r="K42" s="2">
        <v>0</v>
      </c>
      <c r="L42" s="2">
        <v>0</v>
      </c>
    </row>
    <row r="43" spans="1:12" x14ac:dyDescent="0.25">
      <c r="A43" s="2" t="str">
        <f>"121615"</f>
        <v>121615</v>
      </c>
      <c r="B43" s="2" t="s">
        <v>54</v>
      </c>
      <c r="C43" s="2" t="s">
        <v>40</v>
      </c>
      <c r="D43" s="2">
        <v>18217</v>
      </c>
      <c r="E43" s="2">
        <v>14995</v>
      </c>
      <c r="F43" s="2">
        <v>14911</v>
      </c>
      <c r="G43" s="2">
        <v>84</v>
      </c>
      <c r="H43" s="2">
        <v>0</v>
      </c>
      <c r="I43" s="2">
        <v>0</v>
      </c>
      <c r="J43" s="2">
        <v>67</v>
      </c>
      <c r="K43" s="2">
        <v>0</v>
      </c>
      <c r="L43" s="2">
        <v>0</v>
      </c>
    </row>
    <row r="44" spans="1:12" x14ac:dyDescent="0.25">
      <c r="A44" s="2" t="str">
        <f>"121616"</f>
        <v>121616</v>
      </c>
      <c r="B44" s="2" t="s">
        <v>55</v>
      </c>
      <c r="C44" s="2" t="s">
        <v>40</v>
      </c>
      <c r="D44" s="2">
        <v>7642</v>
      </c>
      <c r="E44" s="2">
        <v>6173</v>
      </c>
      <c r="F44" s="2">
        <v>6149</v>
      </c>
      <c r="G44" s="2">
        <v>24</v>
      </c>
      <c r="H44" s="2">
        <v>0</v>
      </c>
      <c r="I44" s="2">
        <v>0</v>
      </c>
      <c r="J44" s="2">
        <v>13</v>
      </c>
      <c r="K44" s="2">
        <v>0</v>
      </c>
      <c r="L44" s="2">
        <v>0</v>
      </c>
    </row>
    <row r="45" spans="1:12" ht="30" customHeight="1" x14ac:dyDescent="0.25">
      <c r="A45" s="4" t="str">
        <f>"126301"</f>
        <v>126301</v>
      </c>
      <c r="B45" s="5" t="s">
        <v>59</v>
      </c>
      <c r="C45" s="10" t="s">
        <v>11</v>
      </c>
      <c r="D45" s="10">
        <v>96131</v>
      </c>
      <c r="E45" s="10">
        <v>81549</v>
      </c>
      <c r="F45" s="10">
        <v>80820</v>
      </c>
      <c r="G45" s="10">
        <v>729</v>
      </c>
      <c r="H45" s="10">
        <v>3</v>
      </c>
      <c r="I45" s="10">
        <v>0</v>
      </c>
      <c r="J45" s="10">
        <v>287</v>
      </c>
      <c r="K45" s="10">
        <v>0</v>
      </c>
      <c r="L45" s="10">
        <v>0</v>
      </c>
    </row>
    <row r="46" spans="1:12" x14ac:dyDescent="0.25">
      <c r="A46" s="8"/>
      <c r="B46" s="9" t="s">
        <v>56</v>
      </c>
      <c r="C46" s="9"/>
      <c r="D46" s="9">
        <v>547300</v>
      </c>
      <c r="E46" s="9">
        <v>442499</v>
      </c>
      <c r="F46" s="9">
        <v>438647</v>
      </c>
      <c r="G46" s="9">
        <v>3852</v>
      </c>
      <c r="H46" s="9">
        <v>12</v>
      </c>
      <c r="I46" s="9">
        <v>1</v>
      </c>
      <c r="J46" s="9">
        <v>1540</v>
      </c>
      <c r="K46" s="9">
        <v>0</v>
      </c>
      <c r="L46" s="9">
        <v>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Header xml:space="preserve">&amp;L&amp;"-,Pogrubiony"&amp;14
Krajowe Biuro Wyborcze Delegatura w Tarnowie&amp;R&amp;14
&amp;"-,Pogrubiony"Stan na dzień 31.03.2025 r.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Dzik</dc:creator>
  <cp:lastModifiedBy>Renata Dzik</cp:lastModifiedBy>
  <cp:lastPrinted>2025-07-01T09:07:12Z</cp:lastPrinted>
  <dcterms:created xsi:type="dcterms:W3CDTF">2025-07-01T09:09:19Z</dcterms:created>
  <dcterms:modified xsi:type="dcterms:W3CDTF">2025-07-01T09:09:57Z</dcterms:modified>
</cp:coreProperties>
</file>